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9440" windowHeight="11070"/>
  </bookViews>
  <sheets>
    <sheet name="Приложение №6" sheetId="3" r:id="rId1"/>
  </sheets>
  <definedNames>
    <definedName name="_xlnm.Print_Titles" localSheetId="0">'Приложение №6'!$5:$5</definedName>
    <definedName name="_xlnm.Print_Area" localSheetId="0">'Приложение №6'!$H$1:$Q$188</definedName>
  </definedNames>
  <calcPr calcId="145621"/>
</workbook>
</file>

<file path=xl/calcChain.xml><?xml version="1.0" encoding="utf-8"?>
<calcChain xmlns="http://schemas.openxmlformats.org/spreadsheetml/2006/main">
  <c r="P133" i="3" l="1"/>
  <c r="O119" i="3" l="1"/>
  <c r="Q121" i="3"/>
  <c r="P120" i="3"/>
  <c r="O120" i="3"/>
  <c r="Q120" i="3" s="1"/>
  <c r="O79" i="3"/>
  <c r="Q84" i="3"/>
  <c r="P83" i="3"/>
  <c r="O83" i="3"/>
  <c r="Q83" i="3" s="1"/>
  <c r="P80" i="3"/>
  <c r="P79" i="3" s="1"/>
  <c r="O80" i="3"/>
  <c r="Q82" i="3"/>
  <c r="Q78" i="3"/>
  <c r="P76" i="3"/>
  <c r="P77" i="3"/>
  <c r="O77" i="3"/>
  <c r="O76" i="3" s="1"/>
  <c r="Q76" i="3" s="1"/>
  <c r="O60" i="3"/>
  <c r="Q67" i="3"/>
  <c r="P66" i="3"/>
  <c r="O66" i="3"/>
  <c r="Q66" i="3" s="1"/>
  <c r="O45" i="3"/>
  <c r="Q49" i="3"/>
  <c r="P48" i="3"/>
  <c r="O48" i="3"/>
  <c r="P39" i="3"/>
  <c r="O39" i="3"/>
  <c r="Q41" i="3"/>
  <c r="Q32" i="3"/>
  <c r="Q31" i="3"/>
  <c r="Q30" i="3"/>
  <c r="P30" i="3"/>
  <c r="O30" i="3"/>
  <c r="P11" i="3"/>
  <c r="O11" i="3"/>
  <c r="Q15" i="3"/>
  <c r="Q48" i="3" l="1"/>
  <c r="Q77" i="3"/>
  <c r="Q8" i="3"/>
  <c r="Q9" i="3"/>
  <c r="Q10" i="3"/>
  <c r="Q12" i="3"/>
  <c r="Q13" i="3"/>
  <c r="Q14" i="3"/>
  <c r="Q17" i="3"/>
  <c r="Q19" i="3"/>
  <c r="Q21" i="3"/>
  <c r="Q23" i="3"/>
  <c r="Q27" i="3"/>
  <c r="Q28" i="3"/>
  <c r="Q29" i="3"/>
  <c r="Q35" i="3"/>
  <c r="Q36" i="3"/>
  <c r="Q37" i="3"/>
  <c r="Q38" i="3"/>
  <c r="Q40" i="3"/>
  <c r="Q44" i="3"/>
  <c r="Q47" i="3"/>
  <c r="Q52" i="3"/>
  <c r="Q54" i="3"/>
  <c r="Q57" i="3"/>
  <c r="Q59" i="3"/>
  <c r="Q62" i="3"/>
  <c r="Q64" i="3"/>
  <c r="Q65" i="3"/>
  <c r="Q70" i="3"/>
  <c r="Q71" i="3"/>
  <c r="Q72" i="3"/>
  <c r="Q73" i="3"/>
  <c r="Q74" i="3"/>
  <c r="Q75" i="3"/>
  <c r="Q81" i="3"/>
  <c r="Q87" i="3"/>
  <c r="Q88" i="3"/>
  <c r="Q90" i="3"/>
  <c r="Q93" i="3"/>
  <c r="Q95" i="3"/>
  <c r="Q96" i="3"/>
  <c r="Q98" i="3"/>
  <c r="Q99" i="3"/>
  <c r="Q101" i="3"/>
  <c r="Q103" i="3"/>
  <c r="Q104" i="3"/>
  <c r="Q106" i="3"/>
  <c r="Q107" i="3"/>
  <c r="Q109" i="3"/>
  <c r="Q111" i="3"/>
  <c r="Q113" i="3"/>
  <c r="Q114" i="3"/>
  <c r="Q115" i="3"/>
  <c r="Q116" i="3"/>
  <c r="Q117" i="3"/>
  <c r="Q118" i="3"/>
  <c r="Q123" i="3"/>
  <c r="Q125" i="3"/>
  <c r="Q128" i="3"/>
  <c r="Q131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7" i="3"/>
  <c r="Q168" i="3"/>
  <c r="Q171" i="3"/>
  <c r="Q172" i="3"/>
  <c r="Q174" i="3"/>
  <c r="Q176" i="3"/>
  <c r="Q178" i="3"/>
  <c r="Q179" i="3"/>
  <c r="Q180" i="3"/>
  <c r="P175" i="3" l="1"/>
  <c r="O175" i="3"/>
  <c r="P89" i="3"/>
  <c r="Q89" i="3" s="1"/>
  <c r="O89" i="3"/>
  <c r="Q39" i="3"/>
  <c r="O177" i="3"/>
  <c r="O173" i="3"/>
  <c r="O170" i="3"/>
  <c r="O166" i="3"/>
  <c r="O133" i="3"/>
  <c r="O130" i="3"/>
  <c r="O129" i="3" s="1"/>
  <c r="O127" i="3"/>
  <c r="O126" i="3" s="1"/>
  <c r="O124" i="3"/>
  <c r="O122" i="3"/>
  <c r="O112" i="3"/>
  <c r="O110" i="3"/>
  <c r="O108" i="3"/>
  <c r="O105" i="3"/>
  <c r="O102" i="3"/>
  <c r="O100" i="3"/>
  <c r="O97" i="3"/>
  <c r="O94" i="3"/>
  <c r="O92" i="3"/>
  <c r="O69" i="3"/>
  <c r="O68" i="3" s="1"/>
  <c r="O63" i="3"/>
  <c r="O61" i="3"/>
  <c r="O58" i="3"/>
  <c r="O56" i="3"/>
  <c r="O53" i="3"/>
  <c r="O51" i="3"/>
  <c r="O46" i="3"/>
  <c r="O43" i="3"/>
  <c r="O42" i="3" s="1"/>
  <c r="O34" i="3"/>
  <c r="O33" i="3" s="1"/>
  <c r="O26" i="3"/>
  <c r="O25" i="3" s="1"/>
  <c r="O22" i="3"/>
  <c r="O20" i="3"/>
  <c r="O18" i="3"/>
  <c r="O16" i="3"/>
  <c r="O7" i="3"/>
  <c r="P177" i="3"/>
  <c r="Q177" i="3" s="1"/>
  <c r="P173" i="3"/>
  <c r="Q173" i="3" s="1"/>
  <c r="P170" i="3"/>
  <c r="Q170" i="3" s="1"/>
  <c r="P166" i="3"/>
  <c r="Q166" i="3" s="1"/>
  <c r="P130" i="3"/>
  <c r="P127" i="3"/>
  <c r="P124" i="3"/>
  <c r="Q124" i="3" s="1"/>
  <c r="P122" i="3"/>
  <c r="P112" i="3"/>
  <c r="Q112" i="3" s="1"/>
  <c r="P110" i="3"/>
  <c r="Q110" i="3" s="1"/>
  <c r="P108" i="3"/>
  <c r="Q108" i="3" s="1"/>
  <c r="P105" i="3"/>
  <c r="Q105" i="3" s="1"/>
  <c r="P102" i="3"/>
  <c r="Q102" i="3" s="1"/>
  <c r="P100" i="3"/>
  <c r="Q100" i="3" s="1"/>
  <c r="P97" i="3"/>
  <c r="Q97" i="3" s="1"/>
  <c r="P94" i="3"/>
  <c r="Q94" i="3" s="1"/>
  <c r="P92" i="3"/>
  <c r="Q92" i="3" s="1"/>
  <c r="P69" i="3"/>
  <c r="P63" i="3"/>
  <c r="Q63" i="3" s="1"/>
  <c r="P61" i="3"/>
  <c r="P58" i="3"/>
  <c r="Q58" i="3" s="1"/>
  <c r="P56" i="3"/>
  <c r="Q56" i="3" s="1"/>
  <c r="P53" i="3"/>
  <c r="Q53" i="3" s="1"/>
  <c r="P51" i="3"/>
  <c r="Q51" i="3" s="1"/>
  <c r="P46" i="3"/>
  <c r="P45" i="3" s="1"/>
  <c r="P43" i="3"/>
  <c r="P34" i="3"/>
  <c r="Q34" i="3" s="1"/>
  <c r="P26" i="3"/>
  <c r="P25" i="3" s="1"/>
  <c r="P22" i="3"/>
  <c r="P20" i="3"/>
  <c r="Q20" i="3" s="1"/>
  <c r="P18" i="3"/>
  <c r="Q18" i="3" s="1"/>
  <c r="P16" i="3"/>
  <c r="Q16" i="3" s="1"/>
  <c r="Q11" i="3"/>
  <c r="P7" i="3"/>
  <c r="Q7" i="3" s="1"/>
  <c r="Q122" i="3" l="1"/>
  <c r="P119" i="3"/>
  <c r="Q61" i="3"/>
  <c r="P60" i="3"/>
  <c r="Q60" i="3" s="1"/>
  <c r="Q133" i="3"/>
  <c r="Q22" i="3"/>
  <c r="Q45" i="3"/>
  <c r="Q46" i="3"/>
  <c r="Q79" i="3"/>
  <c r="Q80" i="3"/>
  <c r="P126" i="3"/>
  <c r="Q126" i="3" s="1"/>
  <c r="Q127" i="3"/>
  <c r="Q25" i="3"/>
  <c r="Q26" i="3"/>
  <c r="P42" i="3"/>
  <c r="Q42" i="3" s="1"/>
  <c r="Q43" i="3"/>
  <c r="P68" i="3"/>
  <c r="Q68" i="3" s="1"/>
  <c r="Q69" i="3"/>
  <c r="P129" i="3"/>
  <c r="Q129" i="3" s="1"/>
  <c r="Q130" i="3"/>
  <c r="P169" i="3"/>
  <c r="Q175" i="3"/>
  <c r="O169" i="3"/>
  <c r="O132" i="3"/>
  <c r="O50" i="3"/>
  <c r="O24" i="3" s="1"/>
  <c r="O181" i="3" s="1"/>
  <c r="P6" i="3"/>
  <c r="P33" i="3"/>
  <c r="Q33" i="3" s="1"/>
  <c r="P132" i="3"/>
  <c r="Q132" i="3" s="1"/>
  <c r="P50" i="3"/>
  <c r="Q50" i="3" s="1"/>
  <c r="P55" i="3"/>
  <c r="Q55" i="3" s="1"/>
  <c r="P91" i="3"/>
  <c r="O91" i="3"/>
  <c r="P86" i="3"/>
  <c r="O6" i="3"/>
  <c r="O55" i="3"/>
  <c r="O86" i="3"/>
  <c r="O85" i="3" s="1"/>
  <c r="Q6" i="3" l="1"/>
  <c r="Q169" i="3"/>
  <c r="Q119" i="3"/>
  <c r="P85" i="3"/>
  <c r="Q85" i="3" s="1"/>
  <c r="Q86" i="3"/>
  <c r="Q91" i="3"/>
  <c r="P24" i="3"/>
  <c r="P181" i="3" s="1"/>
  <c r="Q181" i="3" l="1"/>
  <c r="Q24" i="3"/>
</calcChain>
</file>

<file path=xl/sharedStrings.xml><?xml version="1.0" encoding="utf-8"?>
<sst xmlns="http://schemas.openxmlformats.org/spreadsheetml/2006/main" count="659" uniqueCount="510">
  <si>
    <t xml:space="preserve"> </t>
  </si>
  <si>
    <t>Итого:</t>
  </si>
  <si>
    <t>9000093080</t>
  </si>
  <si>
    <t>Обслуживание внутреннего долга муниципального образования городской округ Армянск Республики Крым</t>
  </si>
  <si>
    <t>90 0 00 93080</t>
  </si>
  <si>
    <t>9000000000</t>
  </si>
  <si>
    <t>90 0 00 00000</t>
  </si>
  <si>
    <t>Непрограммные расходы, связанные с обслуживанием муниципального долга</t>
  </si>
  <si>
    <t>9720021930</t>
  </si>
  <si>
    <t>9720000000</t>
  </si>
  <si>
    <t>9700000000</t>
  </si>
  <si>
    <t>97 2 00 00000</t>
  </si>
  <si>
    <t>Развитие и поддержка периодической печати и издательств</t>
  </si>
  <si>
    <t>97 0 00 00000</t>
  </si>
  <si>
    <t>Непрограммные расходы в области средств массовой информации</t>
  </si>
  <si>
    <t>97 1 00 21920</t>
  </si>
  <si>
    <t>9710021920</t>
  </si>
  <si>
    <t>9710000000</t>
  </si>
  <si>
    <t xml:space="preserve">Расходы по освещению деятельности органов местного самоуправления муниципального образования городской округ Армянск Республики Крым  </t>
  </si>
  <si>
    <t>97 1 00 00000</t>
  </si>
  <si>
    <t>Развитие и поддержка телевидения и радиовещания</t>
  </si>
  <si>
    <t>04 2 00 21680</t>
  </si>
  <si>
    <t>0420021680</t>
  </si>
  <si>
    <t>0420000000</t>
  </si>
  <si>
    <t>0400000000</t>
  </si>
  <si>
    <t>Содействие в участии сборных команд города в республиканских и Всероссийских соревнованиях</t>
  </si>
  <si>
    <t>04 2 00 21670</t>
  </si>
  <si>
    <t>0420021670</t>
  </si>
  <si>
    <t>Организация проведения общегородских спортивно-массовых мероприятий</t>
  </si>
  <si>
    <t>04 2 00 00000</t>
  </si>
  <si>
    <t>Организация спортивно-массовой и физкультурно-оздоровительной работы</t>
  </si>
  <si>
    <t>04 0 00 00000</t>
  </si>
  <si>
    <t>Муниципальная программа «Развитие физической культуры и спорта в муниципальном образовании городской округ Армянск Республика Крым на 2016-2018 годы»</t>
  </si>
  <si>
    <t>96 2 00 60880</t>
  </si>
  <si>
    <t>9620060880</t>
  </si>
  <si>
    <t>9620000000</t>
  </si>
  <si>
    <t>9600000000</t>
  </si>
  <si>
    <t>Расходы на предоставление субсидий социально ориентированным некоммерческим организациям, не являющимися муниципальными учреждениями</t>
  </si>
  <si>
    <t>96 2 00 22110</t>
  </si>
  <si>
    <t>9620022110</t>
  </si>
  <si>
    <t>Мероприятия по развитию социально-культурной сферы депортированных граждан</t>
  </si>
  <si>
    <t>96 2 00 00000</t>
  </si>
  <si>
    <t>Обеспечение прочих расходов по социальной защите</t>
  </si>
  <si>
    <t>96 0 00 00000</t>
  </si>
  <si>
    <t>Непрограммные расходы в сфере социальной защиты</t>
  </si>
  <si>
    <t>92 0 00 71100</t>
  </si>
  <si>
    <t>9200071100</t>
  </si>
  <si>
    <t>9200000000</t>
  </si>
  <si>
    <t>92 0 00 00000</t>
  </si>
  <si>
    <t>Непрограммные расходы на осуществление переданных органам местного самоуправления в Республике Крым отдельных полномочий Республики Крым</t>
  </si>
  <si>
    <t>96 1 00 R0840</t>
  </si>
  <si>
    <t>96100R0840</t>
  </si>
  <si>
    <t>9610000000</t>
  </si>
  <si>
    <t>Расходы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</si>
  <si>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96 1 00 70850</t>
  </si>
  <si>
    <t>9610070850</t>
  </si>
  <si>
    <t>Расходы на выплату отдельных пособий семьям с детьми</t>
  </si>
  <si>
    <t>96 1 00 70820</t>
  </si>
  <si>
    <t>9610070820</t>
  </si>
  <si>
    <t>Расходы на осуществление полномочий по предоставлению ежемесячной социальной поддержки детей-сирот и детей, оставшихся без попечения родителей, лиц из числа детей-сирот и детей, оставшихся без попечения родителей Республики Крым</t>
  </si>
  <si>
    <t>96 1 00 52700</t>
  </si>
  <si>
    <t>9610052700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</si>
  <si>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</t>
  </si>
  <si>
    <t>96 1 00 52600</t>
  </si>
  <si>
    <t>9610052600</t>
  </si>
  <si>
    <t>Расходы на выплату единовременного пособия при всех формах устройства детей, лишенных родительского попечения, в семью</t>
  </si>
  <si>
    <t>96 1 00 50840</t>
  </si>
  <si>
    <t>9610050840</t>
  </si>
  <si>
    <t>Расходы на ежемесячную денежную выплату, назначаемую в случае рождения третьего ребенка или последующих детей, до достижения ребенком возраста трех лет</t>
  </si>
  <si>
    <t>96 1 00 00000</t>
  </si>
  <si>
    <t>Социальные выплаты населению по переданным полномочиям</t>
  </si>
  <si>
    <t>02 1 01 71480</t>
  </si>
  <si>
    <t>0210171480</t>
  </si>
  <si>
    <t>0210100000</t>
  </si>
  <si>
    <t>0210000000</t>
  </si>
  <si>
    <t>0200000000</t>
  </si>
  <si>
    <t>Расходы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</si>
  <si>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02 1 01 00000</t>
  </si>
  <si>
    <t>Основное мероприятие «Реализация образовательных программ дошкольного образования детей»</t>
  </si>
  <si>
    <t>02 1 00 00000</t>
  </si>
  <si>
    <t>Подпрограмма «Развитие дошкольного образования в муниципальном образовании городской округ Армянск Республики Крым на 2016-2018 годы»</t>
  </si>
  <si>
    <t>02 0 00 00000</t>
  </si>
  <si>
    <t>Муниципальная программа «Развитие образования в муниципальном образовании городской округ Армянск Республики Крым на 2016-2018 годы»</t>
  </si>
  <si>
    <t>96 1 00 79940</t>
  </si>
  <si>
    <t>9610079940</t>
  </si>
  <si>
    <t>Расходы на ежемесячную денежную выплату для приобретения социально значимых сортов хлеба</t>
  </si>
  <si>
    <t>96 1 00 79930</t>
  </si>
  <si>
    <t>9610079930</t>
  </si>
  <si>
    <t>Расходы на государственную социальную помощь на основании социального контракта</t>
  </si>
  <si>
    <t>96 1 00 79920</t>
  </si>
  <si>
    <t>9610079920</t>
  </si>
  <si>
    <t>Расходы на выплату помощи малообеспеченным семьям</t>
  </si>
  <si>
    <t>96 1 00 79910</t>
  </si>
  <si>
    <t>9610079910</t>
  </si>
  <si>
    <t>Расходы на дополнительное ежемесячное материальное обеспечение на детей-инвалидов и инвалидов с детства</t>
  </si>
  <si>
    <t>96 1 00 79890</t>
  </si>
  <si>
    <t>9610079890</t>
  </si>
  <si>
    <t>Дополнительные расходы на обеспечение по обязательному социальному страхованию от несчастных случаев на производстве и профессиональных заболеваний, не предусмотренные законодательством Российской Федерации, либо их размеры превышают, предусмотренные  в Российской Федерации</t>
  </si>
  <si>
    <t>96 1 00 79880</t>
  </si>
  <si>
    <t>9610079880</t>
  </si>
  <si>
    <t>Расходы на обеспечение ежемесячного пособие лицам, не имеющим права на пенсию (мужчины 63-65 лет), назначенное до 1 января 2015 года</t>
  </si>
  <si>
    <t>96 1 00 79870</t>
  </si>
  <si>
    <t>9610079870</t>
  </si>
  <si>
    <t>Расходы на оказание единоразовой денежной помощи гражданам, которым исполняется 100, 105 и 110 лет, к юбилейной дате</t>
  </si>
  <si>
    <t>96 1 00 79860</t>
  </si>
  <si>
    <t>9610079860</t>
  </si>
  <si>
    <t>Расходы на частичную компенсацию расходов, связанных с оплатой услуг сиделок по социально-медицинским показаниям, для инвалидов Великой Отечественной войны и участников боевых действий I и II групп, лиц, имеющих статус ветерана Великой Отечественной войны и ветерана боевых действий</t>
  </si>
  <si>
    <t>96 1 00 79590</t>
  </si>
  <si>
    <t>9610079590</t>
  </si>
  <si>
    <t>Расходы на предоставление помощи по уходу за инвалидами 1 и 2 группы вследствие психического расстройства</t>
  </si>
  <si>
    <t>96 1 00 78860</t>
  </si>
  <si>
    <t>9610078860</t>
  </si>
  <si>
    <t>Расходы на оказание адресной материальной помощи гражданам, находящимся в трудной жизненной ситуации</t>
  </si>
  <si>
    <t>96 1 00 75860</t>
  </si>
  <si>
    <t>9610075860</t>
  </si>
  <si>
    <t>Расходы на выплату материальной помощи участникам ликвидации последствий аварии на ЧАЭС к 30-й годовщине Чернобыльской катастрофы и Дню чествования участников ликвидации аварии на ЧАЭС</t>
  </si>
  <si>
    <t>96 1 00 74860</t>
  </si>
  <si>
    <t>9610074860</t>
  </si>
  <si>
    <t>Расходы на ежемесячную пенсионную выплату за выслугу лет государственным гражданским служащим Республики Крым</t>
  </si>
  <si>
    <t>96 1 00 73860</t>
  </si>
  <si>
    <t>9610073860</t>
  </si>
  <si>
    <t>Расходы на меры социальной защиты граждан в соответствии с Законом Республики Крым от 17.12.2014 №36-ЗРК/2015</t>
  </si>
  <si>
    <t>96 1 00 71890</t>
  </si>
  <si>
    <t>9610071890</t>
  </si>
  <si>
    <t>Расходы на проведение мероприятий по социальной защите граждан преклонного возраста и инвалидов</t>
  </si>
  <si>
    <t>96 1 00 71860</t>
  </si>
  <si>
    <t>9610071860</t>
  </si>
  <si>
    <t>Расходы на социальное пособие на погребение</t>
  </si>
  <si>
    <t>96 1 00 70890</t>
  </si>
  <si>
    <t>9610070890</t>
  </si>
  <si>
    <t>Расходы на предоставление мер социальной поддержки отдельным категориям граждан</t>
  </si>
  <si>
    <t>96 1 00 70860</t>
  </si>
  <si>
    <t>9610070860</t>
  </si>
  <si>
    <t>Расходы на приобретение технических и других средств реабилитации инвалидам и отдельным категориям граждан, льготным категориям граждан</t>
  </si>
  <si>
    <t>96 1 00 70840</t>
  </si>
  <si>
    <t>9610070840</t>
  </si>
  <si>
    <t>Расходы на предоставление субсидий населению на жилищно-коммунальные услуги, твердого топлива и сжиженного газа</t>
  </si>
  <si>
    <t>96 1 00 70810</t>
  </si>
  <si>
    <t>9610070810</t>
  </si>
  <si>
    <t>Расходы на обеспечение компенсационных выплат лицам, осуществляющим уход за нетрудоспособными гражданами</t>
  </si>
  <si>
    <t>96 1 00 70010</t>
  </si>
  <si>
    <t>9610070010</t>
  </si>
  <si>
    <t>Компенсационные выплаты по льготному проезду отдельных категорий граждан на авто-, электро- и железнодорожном транспорте</t>
  </si>
  <si>
    <t>96 1 00 53800</t>
  </si>
  <si>
    <t>9610053800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</si>
  <si>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</si>
  <si>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96 1 00 52800</t>
  </si>
  <si>
    <t>9610052800</t>
  </si>
  <si>
    <t>Расходы на выплату инвалидам компенсаций страховых премий по договорам  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</si>
  <si>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96 1 00 52500</t>
  </si>
  <si>
    <t>9610052500</t>
  </si>
  <si>
    <t>Расходы на оплату жилищно-коммунальных услуг отдельным категориям граждан</t>
  </si>
  <si>
    <t>96 1 00 52200</t>
  </si>
  <si>
    <t>9610052200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</si>
  <si>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</si>
  <si>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96 1 00 51370</t>
  </si>
  <si>
    <t>9610051370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</si>
  <si>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</si>
  <si>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91 6 00 00190</t>
  </si>
  <si>
    <t>9160000190</t>
  </si>
  <si>
    <t>9160000000</t>
  </si>
  <si>
    <t>9100000000</t>
  </si>
  <si>
    <t>Расходы на обеспечение функций, 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</si>
  <si>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91 6 00 00110</t>
  </si>
  <si>
    <t>9160000110</t>
  </si>
  <si>
    <t>Расходы на обеспечение выплат по оплате труда,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</si>
  <si>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91 6 00 00000</t>
  </si>
  <si>
    <t>Расходы на обеспечение деятельности отраслевых (функциональных) органов администрации города Армянска Республики Крым</t>
  </si>
  <si>
    <t>91 0 00 00000</t>
  </si>
  <si>
    <t xml:space="preserve">Непрограммные расходы на обеспечение функций органов местного самоуправления </t>
  </si>
  <si>
    <t>01 6 00 00590</t>
  </si>
  <si>
    <t>0160000590</t>
  </si>
  <si>
    <t>0160000000</t>
  </si>
  <si>
    <t>0100000000</t>
  </si>
  <si>
    <t>Расходы на обеспечение  деятельности (оказание услуг)  муниципальных учреждений, осуществляющих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</t>
  </si>
  <si>
    <t>01 6 00 00000</t>
  </si>
  <si>
    <t>Ведение бухгалтерского, налогового и статистического учета в обслуживаемых учреждениях культуры</t>
  </si>
  <si>
    <t>01 1 00 21520</t>
  </si>
  <si>
    <t>0110021520</t>
  </si>
  <si>
    <t>0110000000</t>
  </si>
  <si>
    <t>Расходы на обеспечение мероприятий по организации и проведению государственных, общегородских праздников и памятных дат</t>
  </si>
  <si>
    <t>01 1 00 00000</t>
  </si>
  <si>
    <t>Поддержка и развитие культурно-досуговой деятельности и народного творчества в городском округе Армянск Республики Крым</t>
  </si>
  <si>
    <t>01 0 00 00000</t>
  </si>
  <si>
    <t>Муниципальная программа «Развитие культуры, сохранение объектов культурного наследия в муниципальном образовании городской округ Армянск Республики Крым на 2016-2018 годы»</t>
  </si>
  <si>
    <t>01 7 00 21620</t>
  </si>
  <si>
    <t>0170021620</t>
  </si>
  <si>
    <t>0170000000</t>
  </si>
  <si>
    <t>Расходы по содержанию мемориала «Вечный огонь»</t>
  </si>
  <si>
    <t>01 7 00 00000</t>
  </si>
  <si>
    <t>Основное мероприятие «Сохранение объектов историко-культурного наследия в городском округе Армянск Республики Крым»</t>
  </si>
  <si>
    <t>01 3 00 00590</t>
  </si>
  <si>
    <t>0130000590</t>
  </si>
  <si>
    <t>0130000000</t>
  </si>
  <si>
    <t>Расходы на обеспечение деятельности (оказания услуг) муниципальных учреждений, предоставление населению услуг музейными учреждениями</t>
  </si>
  <si>
    <t>01 3 00 00000</t>
  </si>
  <si>
    <t>Развитие и модернизация историко-краеведческого музея в городском округе Армянск Республики Крым</t>
  </si>
  <si>
    <t>01 2 00 21550</t>
  </si>
  <si>
    <t>0120021550</t>
  </si>
  <si>
    <t>0120000000</t>
  </si>
  <si>
    <t>Расходы на обеспечение мероприятий по организации и проведению выставок, конкурсов, конференций и иных массовых мероприятий</t>
  </si>
  <si>
    <t>01 2 00 21540</t>
  </si>
  <si>
    <t>0120021540</t>
  </si>
  <si>
    <t>Комплектование книжных фондов муниципальных библиотек</t>
  </si>
  <si>
    <t>01 2 00 00590</t>
  </si>
  <si>
    <t>0120000590</t>
  </si>
  <si>
    <t>Расходы на обеспечение деятельности (оказания услуг) муниципальных учреждений, предоставление населению услуг библиотечными учреждениями</t>
  </si>
  <si>
    <t>01 2 00 00000</t>
  </si>
  <si>
    <t>Развитие и модернизация муниципальных библиотек в городском округе Армянск Республики Крым</t>
  </si>
  <si>
    <t>01 1 00 21510</t>
  </si>
  <si>
    <t>0110021510</t>
  </si>
  <si>
    <t>Расходы на организацию и проведение культурно-массовых мероприятий</t>
  </si>
  <si>
    <t>01 1 00 00590</t>
  </si>
  <si>
    <t>0110000590</t>
  </si>
  <si>
    <t>Расходы на обеспечение деятельности (оказания услуг) муниципальных учреждений, обслуживание населения дворцами и домами культуры, клубными учреждениями</t>
  </si>
  <si>
    <t>02 4 01 00590</t>
  </si>
  <si>
    <t>0240100590</t>
  </si>
  <si>
    <t>0240100000</t>
  </si>
  <si>
    <t>0240000000</t>
  </si>
  <si>
    <t>02 4 01 00000</t>
  </si>
  <si>
    <t>Основное мероприятие «Обеспечение деятельности учреждения, осуществляющего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учреждений»</t>
  </si>
  <si>
    <t>02 4 00 00000</t>
  </si>
  <si>
    <t>Подпрограмма «Развитие методической и профориентационной работы, создание условий для развития системы образования в муниципальном образовании городской округ Армянск Республики Крым на 2016-2018 годы»</t>
  </si>
  <si>
    <t>02 3 01 00590</t>
  </si>
  <si>
    <t>0230100590</t>
  </si>
  <si>
    <t>0230100000</t>
  </si>
  <si>
    <t>0230000000</t>
  </si>
  <si>
    <t>Расходы на обеспечение деятельности (оказание услуг) муниципальных учреждений, обеспечивающих дополнительное образование</t>
  </si>
  <si>
    <t>02 3 01 00000</t>
  </si>
  <si>
    <t>Основное мероприятие «Обеспечение деятельности учреждения дополнительного образования»</t>
  </si>
  <si>
    <t>02 3 00 00000</t>
  </si>
  <si>
    <t>Подпрограмма «Развитие дополнительного образования в муниципальном образовании городской округ Армянск Республики Крым на 2016-2018 годы»</t>
  </si>
  <si>
    <t>03 2 00 21740</t>
  </si>
  <si>
    <t>0320021740</t>
  </si>
  <si>
    <t>0320000000</t>
  </si>
  <si>
    <t>0300000000</t>
  </si>
  <si>
    <t>Содействие в участии подростков и молодёжи в республиканских и Всероссийских мероприятиях</t>
  </si>
  <si>
    <t>03 2 00 00000</t>
  </si>
  <si>
    <t>Гражданское и патриотическое воспитание, творческое, интеллектуальное и духовно-нравственное развитие молодёжи</t>
  </si>
  <si>
    <t>03 1 00 21730</t>
  </si>
  <si>
    <t>0310021730</t>
  </si>
  <si>
    <t>0310000000</t>
  </si>
  <si>
    <t>Организация и проведение общегородских молодежных мероприятий</t>
  </si>
  <si>
    <t>03 1 00 00000</t>
  </si>
  <si>
    <t>Обеспечение условий для социального, культурного, духовного и физического развития молодёжи</t>
  </si>
  <si>
    <t>03 0 00 00000</t>
  </si>
  <si>
    <t>Муниципальная программа «Молодёжь муниципального образования городской округ Армянск Республика Крым на 2016-2018 годы»</t>
  </si>
  <si>
    <t>02 5 02 21760</t>
  </si>
  <si>
    <t>0250221760</t>
  </si>
  <si>
    <t>0250200000</t>
  </si>
  <si>
    <t>0250000000</t>
  </si>
  <si>
    <t>Мероприятия по проведению оздоровительной кампании детей льготных категорий</t>
  </si>
  <si>
    <t>02 5 02 00000</t>
  </si>
  <si>
    <t>Основное мероприятие "Приобретение путевок для детей льготной категории"</t>
  </si>
  <si>
    <t>02 5 00 00000</t>
  </si>
  <si>
    <t>Подпрограмма «Организация отдыха и оздоровление детей и подростков города Армянска Республики Крым на 2016-2018 годы»</t>
  </si>
  <si>
    <t>04 1 00 00590</t>
  </si>
  <si>
    <t>0410000590</t>
  </si>
  <si>
    <t>0410000000</t>
  </si>
  <si>
    <t xml:space="preserve">Расходы на обеспечение деятельности (оказание услуг) муниципальной детско-юношеской спортивной школы </t>
  </si>
  <si>
    <t>04 1 00 00000</t>
  </si>
  <si>
    <t>Обеспечение деятельности учреждения дополнительного образования</t>
  </si>
  <si>
    <t>02 5 01 21750</t>
  </si>
  <si>
    <t>0250121750</t>
  </si>
  <si>
    <t>0250100000</t>
  </si>
  <si>
    <t>Мероприятия по организации отдыха и оздоровления учащихся в лагерях дневного пребывания</t>
  </si>
  <si>
    <t>02 5 01 00000</t>
  </si>
  <si>
    <t>Основное мероприятие «Организация отдыха и оздоровления учащихся в лагерях дневного пребывания, организованных на базе общеобразовательных учреждений»</t>
  </si>
  <si>
    <t>02 2 01 71520</t>
  </si>
  <si>
    <t>0220171520</t>
  </si>
  <si>
    <t>0220100000</t>
  </si>
  <si>
    <t>0220000000</t>
  </si>
  <si>
    <t>Расходы на обеспечение одноразовым бесплатным горячим питанием (завтрак) учащихся 1-4 классов муниципальных образовательных организаций</t>
  </si>
  <si>
    <t>02 2 01 71330</t>
  </si>
  <si>
    <t>0220171330</t>
  </si>
  <si>
    <t>Расходы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</si>
  <si>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02 2 01 21790</t>
  </si>
  <si>
    <t>0220121790</t>
  </si>
  <si>
    <t>Организация питания в учреждениях общего образования</t>
  </si>
  <si>
    <t>02 2 01 00590</t>
  </si>
  <si>
    <t>0220100590</t>
  </si>
  <si>
    <t xml:space="preserve">Расходы на обеспечение деятельности (оказание услуг) муниципальных общеобразовательных учреждений </t>
  </si>
  <si>
    <t>02 2 01 00000</t>
  </si>
  <si>
    <t>Основное мероприятие «Реализация образовательных программ общего образования детей»</t>
  </si>
  <si>
    <t>02 2 00 00000</t>
  </si>
  <si>
    <t>Подпрограмма «Развитие школьного образования в муниципальном образовании городской округ Армянск Республики Крым на 2016-2018 годы»</t>
  </si>
  <si>
    <t>01 4 00 00590</t>
  </si>
  <si>
    <t>0140000590</t>
  </si>
  <si>
    <t>0140000000</t>
  </si>
  <si>
    <t>01 4 00 00000</t>
  </si>
  <si>
    <t>Сохранение и развитие системы дополнительного образования детей в городском округе Армянск Республики Крым</t>
  </si>
  <si>
    <t>02 1 01 71320</t>
  </si>
  <si>
    <t>0210171320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</si>
  <si>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</si>
  <si>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02 1 01 00590</t>
  </si>
  <si>
    <t>0210100590</t>
  </si>
  <si>
    <t xml:space="preserve">Расходы на обеспечение деятельности (оказание услуг) муниципальных дошкольных образовательных учреждений </t>
  </si>
  <si>
    <t>05 1 00 60060</t>
  </si>
  <si>
    <t>0510060060</t>
  </si>
  <si>
    <t>0510000000</t>
  </si>
  <si>
    <t>0500000000</t>
  </si>
  <si>
    <t>Расходы на предоставление субсидий юридическим лицам, не являющимися муниципальными учреждениями, на возмещение затрат по прочим мероприятиям по благоустройству</t>
  </si>
  <si>
    <t>05 1 00 60050</t>
  </si>
  <si>
    <t>0510060050</t>
  </si>
  <si>
    <t>Расходы на предоставление субсидий юридическим лицам, не являющимися муниципальными учреждениями, на возмещение затрат по благоустройству территорий кладбищ и содержание мест захоронений (организация и содержание мест захоронения)</t>
  </si>
  <si>
    <t>05 1 00 60040</t>
  </si>
  <si>
    <t>0510060040</t>
  </si>
  <si>
    <t>Расходы на предоставление субсидий юридическим лицам, не являющимися муниципальными учреждениями, на возмещение затрат по содержанию и уборке территорий улиц, тротуаров, площадей и скверов</t>
  </si>
  <si>
    <t>05 1 00 60030</t>
  </si>
  <si>
    <t>0510060030</t>
  </si>
  <si>
    <t>Расходы на предоставление субсидий юридическим лицам, не являющимися муниципальными учреждениями, на возмещение затрат по реализации мероприятий по озеленению территорий городского округа,  реконструкция и восстановление зеленых насаждений (озеленение территорий)</t>
  </si>
  <si>
    <t>05 1 00 60020</t>
  </si>
  <si>
    <t>0510060020</t>
  </si>
  <si>
    <t>Расходы на предоставление субсидий юридическим лицам, не являющимися муниципальными учреждениями, на возмещение затрат по ремонту и содержанию объектов благоустройства</t>
  </si>
  <si>
    <t>05 1 00 60010</t>
  </si>
  <si>
    <t>0510060010</t>
  </si>
  <si>
    <t>Расходы на предоставление субсидий юридическим лицам, не являющимися муниципальными учреждениями, на возмещение затрат по содержанию сети уличного освещения городских и сельских территорий</t>
  </si>
  <si>
    <t>05 1 00 00000</t>
  </si>
  <si>
    <t>Содержание и ремонт объектов благоустройства на территории муниципального образования городской округ Армянск Республики Крым</t>
  </si>
  <si>
    <t>05 0 00 00000</t>
  </si>
  <si>
    <t>Муниципальная программа «Благоустройство территорий, санитарная очистка и содержание территории муниципального образования городской округ Армянск Республики Крым»</t>
  </si>
  <si>
    <t>95 1 00 23060</t>
  </si>
  <si>
    <t>9510023060</t>
  </si>
  <si>
    <t>9510000000</t>
  </si>
  <si>
    <t>9500000000</t>
  </si>
  <si>
    <t>Обеспечение разработки схемы размещения рекламных конструкций на территории городского округа Армянск, схемы дислокации дорожных знаков и разметки улиц дорог, демонтаж рекламных конструкций</t>
  </si>
  <si>
    <t>95 1 00 00000</t>
  </si>
  <si>
    <t>Развитие градостроительной деятельности</t>
  </si>
  <si>
    <t>95 0 00 00000</t>
  </si>
  <si>
    <t>Непрограммные расходы, связанные с экономической деятельностью</t>
  </si>
  <si>
    <t>93 2 00 20240</t>
  </si>
  <si>
    <t>9320020240</t>
  </si>
  <si>
    <t>9320000000</t>
  </si>
  <si>
    <t>9300000000</t>
  </si>
  <si>
    <t>Создание и накопление материального резерва муниципального образования городской оуруг Армянск Республики Крым</t>
  </si>
  <si>
    <t>93 2 00 00000</t>
  </si>
  <si>
    <t>Расходы на создание и накопление материального резерва</t>
  </si>
  <si>
    <t>93 0 00 00000</t>
  </si>
  <si>
    <t>Непрограммные расходы в сфере защиты населения и территории от чрезвычайных ситуаций природного и техногенного характера, гражданской обороны и правоохранительной деятельности</t>
  </si>
  <si>
    <t>94 1 00 51180</t>
  </si>
  <si>
    <t>9410051180</t>
  </si>
  <si>
    <t>9410000000</t>
  </si>
  <si>
    <t>9400000000</t>
  </si>
  <si>
    <t>Расходы на осуществление первичного воинского учета на территориях, где отсутствуют военные комиссариаты</t>
  </si>
  <si>
    <t>94 1 00 00000</t>
  </si>
  <si>
    <t>Непрограммные расходы по мобилизационной и вневойсковой подготовке</t>
  </si>
  <si>
    <t>94 0 00 00000</t>
  </si>
  <si>
    <t>Непрограммные расходы в сфере национальной обороны</t>
  </si>
  <si>
    <t>98 0 00 90200</t>
  </si>
  <si>
    <t>9800090200</t>
  </si>
  <si>
    <t>9800000000</t>
  </si>
  <si>
    <t>Членские взносы в Совет муниципальных образований Республики Крым</t>
  </si>
  <si>
    <t>98 0 00 00000</t>
  </si>
  <si>
    <t>Другие непрограммные расходы</t>
  </si>
  <si>
    <t>92 0 00 53910</t>
  </si>
  <si>
    <t>9200053910</t>
  </si>
  <si>
    <t>Расходы на осуществление переданных органам местного самоуправления муниципальных образований в Республике Крым отдельных полномочий Республики Крым по подготовке и проведению Всероссийской сельскохозяйственной переписи</t>
  </si>
  <si>
    <t>91 7 00 00590</t>
  </si>
  <si>
    <t>9170000590</t>
  </si>
  <si>
    <t>9170000000</t>
  </si>
  <si>
    <t>Расходы на обеспечение деятельности  (оказание услуг)  муниципальных учреждений,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</si>
  <si>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91 7 00 00000</t>
  </si>
  <si>
    <t>Расходы на обеспечение деятельности  (оказание услуг)  муниципальных учреждений, 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</si>
  <si>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98 0 00 90100</t>
  </si>
  <si>
    <t>9800090100</t>
  </si>
  <si>
    <t>Расходы за счет резервного фонда администрации города Армянска Республики Крым</t>
  </si>
  <si>
    <t>91 3 00 00190</t>
  </si>
  <si>
    <t>9130000190</t>
  </si>
  <si>
    <t>9130000000</t>
  </si>
  <si>
    <t>Расходы на обеспечение функций, в рамках непрограммного направления расходов «Обеспечение деятельности Контрольно-счетного органа города Армянска Республики Крым»</t>
  </si>
  <si>
    <t>91 3 00 00110</t>
  </si>
  <si>
    <t>9130000110</t>
  </si>
  <si>
    <t>Расходы на обеспечение выплат по оплате, в рамках непрограммного направления расходов «Обеспечение деятельности Контрольно-счетного органа города Армянска Республики Крым»</t>
  </si>
  <si>
    <t>91 3 00 00000</t>
  </si>
  <si>
    <t>Расходы на обеспечение деятельности Контрольно-счетного органа города Армянска Республики Крым</t>
  </si>
  <si>
    <t>92 0 00 71500</t>
  </si>
  <si>
    <t>9200071500</t>
  </si>
  <si>
    <t>92 0 00 71400</t>
  </si>
  <si>
    <t>9200071400</t>
  </si>
  <si>
    <t>92 0 00 71300</t>
  </si>
  <si>
    <t>9200071300</t>
  </si>
  <si>
    <t>92 0 00 71200</t>
  </si>
  <si>
    <t>9200071200</t>
  </si>
  <si>
    <t>91 5 00 00190</t>
  </si>
  <si>
    <t>9150000190</t>
  </si>
  <si>
    <t>9150000000</t>
  </si>
  <si>
    <t>Расходы на обеспечение функций, в рамках непрограммного направления расходов «Обеспечение деятельности аппарата администрации города Армянска Республики Крым»</t>
  </si>
  <si>
    <t>91 5 00 00110</t>
  </si>
  <si>
    <t>9150000110</t>
  </si>
  <si>
    <t>Расходы на обеспечение выплат по оплате труда, в рамках непрограммного направления расходов «Обеспечение деятельности аппарата администрации города Армянска Республики Крым»</t>
  </si>
  <si>
    <t>91 5 00 00000</t>
  </si>
  <si>
    <t>Расходы на обеспечение деятельности аппарата администрации города Армянска Республики Крым</t>
  </si>
  <si>
    <t>91 4 00 00110</t>
  </si>
  <si>
    <t>9140000110</t>
  </si>
  <si>
    <t>9140000000</t>
  </si>
  <si>
    <t>Расходы на обеспечение выплат по оплате труда, в рамках непрограммного направления расходов «Обеспечение деятельности Главы администрации города Армянска Республики Крым»</t>
  </si>
  <si>
    <t>91 4 00 00000</t>
  </si>
  <si>
    <t>Расходы на обеспечение деятельности Главы администрации города Армянска Республики Крым</t>
  </si>
  <si>
    <t>91 2 00 00190</t>
  </si>
  <si>
    <t>9120000190</t>
  </si>
  <si>
    <t>9120000000</t>
  </si>
  <si>
    <t>Расходы на обеспечение функций, в рамках непрограммного направления расходов «Обеспечение деятельности аппарата Армянского городского совета Республики Крым»</t>
  </si>
  <si>
    <t>91 2 00 00110</t>
  </si>
  <si>
    <t>9120000110</t>
  </si>
  <si>
    <t>Расходы на обеспечение выплат по оплате труда, в рамках непрограммного направления расходов «Обеспечение деятельности аппарата Армянского городского совета Республики Крым»</t>
  </si>
  <si>
    <t>91 2 00 00000</t>
  </si>
  <si>
    <t>Расходы на обеспечение деятельности аппарата Армянского городского совета Республики Крым</t>
  </si>
  <si>
    <t>91 1 00 00110</t>
  </si>
  <si>
    <t>9110000110</t>
  </si>
  <si>
    <t>9110000000</t>
  </si>
  <si>
    <t>Расходы на обеспечение выплат по оплате труда, в рамках непрограммного направления расходов «Обеспечение деятельности Председателя Армянского городского совета Республики Крым»</t>
  </si>
  <si>
    <t>91 1 00 00000</t>
  </si>
  <si>
    <t>Расходы на обеспечение деятельности Председателя Армянского городского совета Республики Крым</t>
  </si>
  <si>
    <t>Целевая статья расходов</t>
  </si>
  <si>
    <t>ГРБС</t>
  </si>
  <si>
    <t>Наименование</t>
  </si>
  <si>
    <t>№ п/п</t>
  </si>
  <si>
    <t>КВР</t>
  </si>
  <si>
    <t>КЦСР</t>
  </si>
  <si>
    <t>КФСР</t>
  </si>
  <si>
    <t>ПР</t>
  </si>
  <si>
    <t>РЗ</t>
  </si>
  <si>
    <t>к решению "О бюджете городского округа Армянск</t>
  </si>
  <si>
    <t xml:space="preserve">                                                           Приложение 7</t>
  </si>
  <si>
    <t>Расходы на осуществление переданных органам местного самоуправления в Республике Крым отдельных полномочий Республики Крым (в сфере архивного дела)</t>
  </si>
  <si>
    <t>Расходы на осуществление переданных органам местного самоуправления в Республике Крым отдельных полномочий Республики Крым (в сфере опеки и попечительства)</t>
  </si>
  <si>
    <t>Расходы на осуществление переданных органам местного самоуправления в Республике Крым отдельных полномочий Республики Крым (в сфере административной ответственности)</t>
  </si>
  <si>
    <t>Расходы на осуществление переданных органам местного самоуправления в Республике Крым отдельных полномочий Республики Крым (в сфере социальной защиты населения)</t>
  </si>
  <si>
    <t>Расходы на осуществление переданных органам местного самоуправления в Республике Крым отдельных полномочий Республики Крым (в сфере создания и организации деятельности комиссий по делам несовершеннолетних и защите их прав)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</si>
  <si>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</si>
  <si>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96 1 00 50820</t>
  </si>
  <si>
    <t>Основное мероприятие «Проведение капитальных ремонтов, реконструкции и строительства муниципальных общеобразовательных учреждений»</t>
  </si>
  <si>
    <t>02 2 02 00000</t>
  </si>
  <si>
    <t>Расходы на проведение капитальных ремонтов муниципальных общеобразовательных учреждений</t>
  </si>
  <si>
    <t>02 2 02 21810</t>
  </si>
  <si>
    <t>Непрограммные расходы в сфере транспорта, дорожного хозяйства, связи, телекоммуникации и информатики</t>
  </si>
  <si>
    <t>88 0 00 00000</t>
  </si>
  <si>
    <t>Развитие дорожного хозяйства за счет средств местного бюджета</t>
  </si>
  <si>
    <t>88 1 00 00000</t>
  </si>
  <si>
    <t xml:space="preserve">Расходы на проведение капитальных ремонтов автомобильных дорог общего пользования местного значения (в т.ч. разработка проектно-сметной документации и проведение экспертизы) </t>
  </si>
  <si>
    <t>88 1 00 25010</t>
  </si>
  <si>
    <t>Непрограммные расходы по обеспечению функционирования системы управления в муниципальном образовании городской округ Армянск Республики Крым</t>
  </si>
  <si>
    <t>89 0 00 00000</t>
  </si>
  <si>
    <t>Управление  муниципальным имуществом</t>
  </si>
  <si>
    <t>89 1 00 00000</t>
  </si>
  <si>
    <t>Расходы на проведение землеустроительных и кадастровых работ по формированию земельных участков муниципальной собственности</t>
  </si>
  <si>
    <t>89 1 00 20710</t>
  </si>
  <si>
    <t>Расходы на оформление права муниципальной собственности на выморочное имущество (оформление наследственного имущества)</t>
  </si>
  <si>
    <t>89 1 00 20720</t>
  </si>
  <si>
    <t>Реализация прочих мероприятий в сфере установленных функций органов местного самоуправления</t>
  </si>
  <si>
    <t>91 8 00 00000</t>
  </si>
  <si>
    <t>Расходы на  профессиональную переподготовку и повышение квалификации муниципальных служащих и выборных должностных лиц</t>
  </si>
  <si>
    <t>91 8 00 20010</t>
  </si>
  <si>
    <t>Расходы в сфере гражданской обороны, чрезвычайных ситуаций и ликвидации последствий стихийных бедствий</t>
  </si>
  <si>
    <t>93 3 00 00000</t>
  </si>
  <si>
    <t>Расходы на разработку и утверждение Паспорта безопасности территории муниципального образования городской округ Армянск Республики Крым</t>
  </si>
  <si>
    <t>93 3 00 20250</t>
  </si>
  <si>
    <t>Расходы на предоставление субсидий юридическим лицам, не являющимися муниципальными учреждениями, на возмещение затрат по освещению деятельности органов местного самоуправления муниципального образования городской округ Армянск Республики Крым и социально-значимых событий</t>
  </si>
  <si>
    <t>97 1 00 60310</t>
  </si>
  <si>
    <t>Расходы на предоставление субсидий юридическим лицам, не являющимися муниципальными учреждениями, на возмещение затрат по опубликованию информации о деятельности, официальной информации и муниципальных правовых актов органов местного самоуправления муниципального образования городской округ Армянск Республики Крым и социально-значимых событий</t>
  </si>
  <si>
    <t>97 2 00 60320</t>
  </si>
  <si>
    <t>Другие расходы в области средств массовой информации</t>
  </si>
  <si>
    <t>97 3 00 00000</t>
  </si>
  <si>
    <t>Вложение денежных средств в уставные фонды муниципальных унитарных предприятий</t>
  </si>
  <si>
    <t>97 3 00 60330</t>
  </si>
  <si>
    <t>Утверждено сводной бюджетной росписью на 2016 год</t>
  </si>
  <si>
    <t>Процент исполнения к годовому плану</t>
  </si>
  <si>
    <t>тыс.руб.</t>
  </si>
  <si>
    <t xml:space="preserve">Начальник Финансового управления </t>
  </si>
  <si>
    <t>администрации гогрода Армянска</t>
  </si>
  <si>
    <t>О.В. Гапончик</t>
  </si>
  <si>
    <t>Приложение 3                                                                                                                к постановлению администрации города Армянска от _______2016 № ______</t>
  </si>
  <si>
    <t>Отчет об исполнении бюджета муниципального образования городской округ Армянск Республики Крым по расходам в разрезе целевых статьей (муниципальных программ и непрограммных направлениях деятельности) за полугодие 2016 года</t>
  </si>
  <si>
    <t>Исполнено за полугодие 2016 года</t>
  </si>
  <si>
    <t>Заместитель главы администрации</t>
  </si>
  <si>
    <t>А.А. Черненко</t>
  </si>
  <si>
    <t>Расходы на государственную поддержку лучших работников муниципальных учреждений культуры, находящихся на территориях сельских поселений</t>
  </si>
  <si>
    <t>01 2 00 51480</t>
  </si>
  <si>
    <t>Основное мероприятие «Проведение капитальных ремонтов, реконструкции и строительства муниципальных дошкольных учреждений»</t>
  </si>
  <si>
    <t>02 1 02 00000</t>
  </si>
  <si>
    <t>Расходы на проведение капитальных ремонтов муниципальных дошкольных учреждений</t>
  </si>
  <si>
    <t>02 1 02 21780</t>
  </si>
  <si>
    <t>Расходы на осуществление капитальных вложений муниципальных дошкольных учреждений</t>
  </si>
  <si>
    <t>02 1 02 40010</t>
  </si>
  <si>
    <t xml:space="preserve">Расходы на капитальный ремонт объектов муниципальной собственности, приобретение объектов движимого имущества в муниципальную собственность </t>
  </si>
  <si>
    <t>02 2 02 72990</t>
  </si>
  <si>
    <t>Прочие мероприятия в рамках программы развития системы образования</t>
  </si>
  <si>
    <t>02 4 02 00000</t>
  </si>
  <si>
    <t>Расходы на предоставление компенсации расходов на оплату жилых помещений, отопления и освещения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</si>
  <si>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02 4 02 71310</t>
  </si>
  <si>
    <t>Строительство, капитальный ремонт и реконструкция муниципальных спортивных сооружений</t>
  </si>
  <si>
    <t>04 3 00 00000</t>
  </si>
  <si>
    <t>Расходы на проведение капитального ремонта помещения бассейна, систем водоснабжения, водоотведения, освещения муниципального казенного образовательного учреждение дополнительного образования «Детско-юношеская спортивная школа» города Армянска Республики Крым (в т.ч. разработка проектно-сметной документации и проведение экспертизы)</t>
  </si>
  <si>
    <t>04 3 00 21690</t>
  </si>
  <si>
    <t xml:space="preserve">Непрограммные капитальные расходы </t>
  </si>
  <si>
    <t>87 0 00 00000</t>
  </si>
  <si>
    <t>Непрограммные капитальные расходы за счет межбюджетных трансфертов</t>
  </si>
  <si>
    <t>87 1 00 00000</t>
  </si>
  <si>
    <t>Расходы на софинансирование капитальных вложений в объекты муниципальной собственности, приобретение объектов недвижимого имущества в муниципальную собственность</t>
  </si>
  <si>
    <t>87 1 00 S4990</t>
  </si>
  <si>
    <t xml:space="preserve">Расходы на проведение ремонтов внутриквартальных проездов, тротуаров, автодорог (в т.ч. разработка проектно-сметной документации и проведение экспертизы) </t>
  </si>
  <si>
    <t>88 1 00 25020</t>
  </si>
  <si>
    <t xml:space="preserve">Развитие дорожного хозяйства за счет межбюджетных трансфертов </t>
  </si>
  <si>
    <t>88 2 00 00000</t>
  </si>
  <si>
    <t>Расходы на развитие дорожного хозяйства</t>
  </si>
  <si>
    <t>88 2 00 78880</t>
  </si>
  <si>
    <t>Расходы на функционирование единых дежурно-диспетчерских служб</t>
  </si>
  <si>
    <t>93 1 00 00000</t>
  </si>
  <si>
    <t>Расходы на обеспечение деятельности (оказание услуг) единой дежурно-диспетчерской службы муниципального образования городской округ Армянск Республики Крым</t>
  </si>
  <si>
    <t>93 1 00 00590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</si>
</sst>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[Red]\-#,##0.0"/>
    <numFmt numFmtId="165" formatCode="000"/>
    <numFmt numFmtId="166" formatCode="000\ 00\ 00"/>
    <numFmt numFmtId="167" formatCode="#,##0.0"/>
    <numFmt numFmtId="168" formatCode="00\ 0\ 00\ 00000"/>
    <numFmt numFmtId="169" formatCode="0000"/>
    <numFmt numFmtId="170" formatCode="#,##0.00_ ;[Red]\-#,##0.00\ "/>
    <numFmt numFmtId="171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1" applyFont="1" applyFill="1" applyProtection="1">
      <protection hidden="1"/>
    </xf>
    <xf numFmtId="0" fontId="2" fillId="0" borderId="0" xfId="1" applyNumberFormat="1" applyFont="1" applyFill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top"/>
      <protection hidden="1"/>
    </xf>
    <xf numFmtId="169" fontId="2" fillId="0" borderId="6" xfId="1" applyNumberFormat="1" applyFont="1" applyFill="1" applyBorder="1" applyAlignment="1" applyProtection="1">
      <protection hidden="1"/>
    </xf>
    <xf numFmtId="168" fontId="2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2" fillId="0" borderId="4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3" xfId="1" applyNumberFormat="1" applyFont="1" applyFill="1" applyBorder="1" applyAlignment="1" applyProtection="1">
      <alignment horizontal="right" wrapText="1"/>
      <protection hidden="1"/>
    </xf>
    <xf numFmtId="0" fontId="2" fillId="0" borderId="0" xfId="1" applyNumberFormat="1" applyFont="1" applyFill="1" applyAlignment="1" applyProtection="1">
      <alignment horizontal="left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NumberFormat="1" applyFont="1" applyFill="1" applyAlignment="1" applyProtection="1">
      <alignment vertical="center"/>
      <protection hidden="1"/>
    </xf>
    <xf numFmtId="0" fontId="2" fillId="0" borderId="10" xfId="1" applyNumberFormat="1" applyFont="1" applyFill="1" applyBorder="1" applyAlignment="1" applyProtection="1">
      <alignment vertical="center" wrapText="1"/>
      <protection hidden="1"/>
    </xf>
    <xf numFmtId="0" fontId="2" fillId="0" borderId="10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1" applyFont="1" applyBorder="1" applyProtection="1"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7" fontId="2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5" xfId="1" applyNumberFormat="1" applyFont="1" applyFill="1" applyBorder="1" applyAlignment="1" applyProtection="1">
      <protection hidden="1"/>
    </xf>
    <xf numFmtId="0" fontId="6" fillId="0" borderId="1" xfId="1" applyNumberFormat="1" applyFont="1" applyFill="1" applyBorder="1" applyAlignment="1" applyProtection="1">
      <alignment horizontal="left" vertical="top" wrapText="1"/>
      <protection hidden="1"/>
    </xf>
    <xf numFmtId="168" fontId="3" fillId="0" borderId="1" xfId="1" applyNumberFormat="1" applyFont="1" applyFill="1" applyBorder="1" applyAlignment="1" applyProtection="1">
      <alignment horizontal="center" wrapText="1"/>
      <protection hidden="1"/>
    </xf>
    <xf numFmtId="167" fontId="3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0" xfId="1" applyFont="1" applyBorder="1" applyProtection="1">
      <protection hidden="1"/>
    </xf>
    <xf numFmtId="0" fontId="3" fillId="0" borderId="0" xfId="1" applyFont="1"/>
    <xf numFmtId="0" fontId="3" fillId="0" borderId="9" xfId="1" applyNumberFormat="1" applyFont="1" applyFill="1" applyBorder="1" applyAlignment="1" applyProtection="1">
      <protection hidden="1"/>
    </xf>
    <xf numFmtId="165" fontId="3" fillId="0" borderId="8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alignment horizontal="center" vertical="top"/>
      <protection hidden="1"/>
    </xf>
    <xf numFmtId="169" fontId="3" fillId="0" borderId="6" xfId="1" applyNumberFormat="1" applyFont="1" applyFill="1" applyBorder="1" applyAlignment="1" applyProtection="1">
      <protection hidden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7" fontId="2" fillId="0" borderId="0" xfId="1" applyNumberFormat="1" applyFont="1" applyAlignment="1">
      <alignment horizontal="left"/>
    </xf>
    <xf numFmtId="0" fontId="7" fillId="0" borderId="5" xfId="1" applyNumberFormat="1" applyFont="1" applyFill="1" applyBorder="1" applyAlignment="1" applyProtection="1">
      <protection hidden="1"/>
    </xf>
    <xf numFmtId="169" fontId="7" fillId="0" borderId="6" xfId="1" applyNumberFormat="1" applyFont="1" applyFill="1" applyBorder="1" applyAlignment="1" applyProtection="1">
      <protection hidden="1"/>
    </xf>
    <xf numFmtId="0" fontId="7" fillId="0" borderId="9" xfId="1" applyNumberFormat="1" applyFont="1" applyFill="1" applyBorder="1" applyAlignment="1" applyProtection="1">
      <protection hidden="1"/>
    </xf>
    <xf numFmtId="165" fontId="7" fillId="0" borderId="8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alignment horizontal="center" vertical="top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8" fontId="7" fillId="0" borderId="1" xfId="1" applyNumberFormat="1" applyFont="1" applyFill="1" applyBorder="1" applyAlignment="1" applyProtection="1">
      <alignment horizontal="center" wrapText="1"/>
      <protection hidden="1"/>
    </xf>
    <xf numFmtId="167" fontId="7" fillId="0" borderId="1" xfId="1" applyNumberFormat="1" applyFont="1" applyFill="1" applyBorder="1" applyAlignment="1" applyProtection="1">
      <alignment horizontal="right" wrapText="1"/>
      <protection hidden="1"/>
    </xf>
    <xf numFmtId="0" fontId="7" fillId="0" borderId="0" xfId="1" applyFont="1" applyBorder="1" applyProtection="1">
      <protection hidden="1"/>
    </xf>
    <xf numFmtId="0" fontId="7" fillId="0" borderId="0" xfId="1" applyFont="1" applyAlignment="1">
      <alignment horizontal="left"/>
    </xf>
    <xf numFmtId="0" fontId="7" fillId="0" borderId="0" xfId="1" applyFont="1"/>
    <xf numFmtId="167" fontId="3" fillId="0" borderId="0" xfId="1" applyNumberFormat="1" applyFont="1" applyAlignment="1">
      <alignment horizontal="left"/>
    </xf>
    <xf numFmtId="167" fontId="3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1" applyNumberFormat="1" applyFont="1"/>
    <xf numFmtId="167" fontId="2" fillId="0" borderId="0" xfId="1" applyNumberFormat="1" applyFont="1" applyFill="1" applyBorder="1" applyAlignment="1" applyProtection="1">
      <alignment horizontal="right" wrapText="1"/>
      <protection hidden="1"/>
    </xf>
    <xf numFmtId="167" fontId="3" fillId="0" borderId="0" xfId="1" applyNumberFormat="1" applyFont="1" applyBorder="1"/>
    <xf numFmtId="170" fontId="2" fillId="0" borderId="0" xfId="1" applyNumberFormat="1" applyFont="1"/>
    <xf numFmtId="169" fontId="7" fillId="0" borderId="8" xfId="1" applyNumberFormat="1" applyFont="1" applyFill="1" applyBorder="1" applyAlignment="1" applyProtection="1">
      <alignment wrapText="1"/>
      <protection hidden="1"/>
    </xf>
    <xf numFmtId="169" fontId="7" fillId="0" borderId="8" xfId="1" applyNumberFormat="1" applyFont="1" applyFill="1" applyBorder="1" applyAlignment="1" applyProtection="1">
      <protection hidden="1"/>
    </xf>
    <xf numFmtId="169" fontId="2" fillId="0" borderId="8" xfId="1" applyNumberFormat="1" applyFont="1" applyFill="1" applyBorder="1" applyAlignment="1" applyProtection="1">
      <protection hidden="1"/>
    </xf>
    <xf numFmtId="169" fontId="3" fillId="0" borderId="8" xfId="1" applyNumberFormat="1" applyFont="1" applyFill="1" applyBorder="1" applyAlignment="1" applyProtection="1">
      <alignment wrapText="1"/>
      <protection hidden="1"/>
    </xf>
    <xf numFmtId="0" fontId="8" fillId="0" borderId="11" xfId="1" applyNumberFormat="1" applyFont="1" applyFill="1" applyBorder="1" applyAlignment="1" applyProtection="1">
      <alignment horizontal="left" vertical="top" wrapText="1"/>
      <protection hidden="1"/>
    </xf>
    <xf numFmtId="168" fontId="7" fillId="0" borderId="11" xfId="1" applyNumberFormat="1" applyFont="1" applyFill="1" applyBorder="1" applyAlignment="1" applyProtection="1">
      <alignment horizont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top" wrapText="1"/>
      <protection hidden="1"/>
    </xf>
    <xf numFmtId="168" fontId="2" fillId="0" borderId="2" xfId="1" applyNumberFormat="1" applyFont="1" applyFill="1" applyBorder="1" applyAlignment="1" applyProtection="1">
      <alignment horizontal="center" wrapText="1"/>
      <protection hidden="1"/>
    </xf>
    <xf numFmtId="168" fontId="3" fillId="0" borderId="11" xfId="1" applyNumberFormat="1" applyFont="1" applyFill="1" applyBorder="1" applyAlignment="1" applyProtection="1">
      <alignment horizontal="center" wrapText="1"/>
      <protection hidden="1"/>
    </xf>
    <xf numFmtId="0" fontId="6" fillId="0" borderId="11" xfId="1" applyNumberFormat="1" applyFont="1" applyFill="1" applyBorder="1" applyAlignment="1" applyProtection="1">
      <alignment horizontal="left" vertical="top" wrapText="1"/>
      <protection hidden="1"/>
    </xf>
    <xf numFmtId="0" fontId="3" fillId="0" borderId="2" xfId="1" applyNumberFormat="1" applyFont="1" applyFill="1" applyBorder="1" applyAlignment="1" applyProtection="1">
      <alignment vertical="center"/>
      <protection hidden="1"/>
    </xf>
    <xf numFmtId="171" fontId="3" fillId="0" borderId="1" xfId="1" applyNumberFormat="1" applyFont="1" applyFill="1" applyBorder="1" applyAlignment="1" applyProtection="1">
      <alignment horizontal="right" wrapText="1"/>
      <protection hidden="1"/>
    </xf>
    <xf numFmtId="171" fontId="7" fillId="0" borderId="1" xfId="1" applyNumberFormat="1" applyFont="1" applyFill="1" applyBorder="1" applyAlignment="1" applyProtection="1">
      <alignment horizontal="right" wrapText="1"/>
      <protection hidden="1"/>
    </xf>
    <xf numFmtId="171" fontId="2" fillId="0" borderId="1" xfId="1" applyNumberFormat="1" applyFont="1" applyFill="1" applyBorder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vertical="center" wrapText="1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67" fontId="9" fillId="0" borderId="0" xfId="1" applyNumberFormat="1" applyFont="1" applyFill="1" applyBorder="1" applyAlignment="1" applyProtection="1">
      <alignment horizontal="right" wrapText="1"/>
      <protection hidden="1"/>
    </xf>
    <xf numFmtId="167" fontId="7" fillId="0" borderId="0" xfId="1" applyNumberFormat="1" applyFont="1" applyBorder="1"/>
    <xf numFmtId="169" fontId="3" fillId="0" borderId="8" xfId="1" applyNumberFormat="1" applyFont="1" applyFill="1" applyBorder="1" applyAlignment="1" applyProtection="1">
      <alignment wrapText="1"/>
      <protection hidden="1"/>
    </xf>
    <xf numFmtId="169" fontId="3" fillId="0" borderId="8" xfId="1" applyNumberFormat="1" applyFont="1" applyFill="1" applyBorder="1" applyAlignment="1" applyProtection="1">
      <protection hidden="1"/>
    </xf>
    <xf numFmtId="169" fontId="2" fillId="0" borderId="8" xfId="1" applyNumberFormat="1" applyFont="1" applyFill="1" applyBorder="1" applyAlignment="1" applyProtection="1">
      <alignment wrapText="1"/>
      <protection hidden="1"/>
    </xf>
    <xf numFmtId="169" fontId="2" fillId="0" borderId="8" xfId="1" applyNumberFormat="1" applyFont="1" applyFill="1" applyBorder="1" applyAlignme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alignment horizontal="left" vertical="center"/>
      <protection hidden="1"/>
    </xf>
    <xf numFmtId="168" fontId="2" fillId="0" borderId="11" xfId="1" applyNumberFormat="1" applyFont="1" applyFill="1" applyBorder="1" applyAlignment="1" applyProtection="1">
      <alignment horizontal="center" wrapText="1"/>
      <protection hidden="1"/>
    </xf>
    <xf numFmtId="0" fontId="5" fillId="0" borderId="11" xfId="1" applyNumberFormat="1" applyFont="1" applyFill="1" applyBorder="1" applyAlignment="1" applyProtection="1">
      <alignment horizontal="left" vertical="top" wrapText="1"/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169" fontId="7" fillId="0" borderId="8" xfId="1" applyNumberFormat="1" applyFont="1" applyFill="1" applyBorder="1" applyAlignment="1" applyProtection="1">
      <protection hidden="1"/>
    </xf>
    <xf numFmtId="169" fontId="2" fillId="0" borderId="8" xfId="1" applyNumberFormat="1" applyFont="1" applyFill="1" applyBorder="1" applyAlignment="1" applyProtection="1">
      <protection hidden="1"/>
    </xf>
    <xf numFmtId="169" fontId="7" fillId="0" borderId="8" xfId="1" applyNumberFormat="1" applyFont="1" applyFill="1" applyBorder="1" applyAlignment="1" applyProtection="1">
      <alignment wrapText="1"/>
      <protection hidden="1"/>
    </xf>
    <xf numFmtId="169" fontId="2" fillId="0" borderId="8" xfId="1" applyNumberFormat="1" applyFont="1" applyFill="1" applyBorder="1" applyAlignment="1" applyProtection="1">
      <alignment wrapText="1"/>
      <protection hidden="1"/>
    </xf>
    <xf numFmtId="169" fontId="3" fillId="0" borderId="8" xfId="1" applyNumberFormat="1" applyFont="1" applyFill="1" applyBorder="1" applyAlignment="1" applyProtection="1">
      <alignment wrapText="1"/>
      <protection hidden="1"/>
    </xf>
    <xf numFmtId="169" fontId="3" fillId="0" borderId="8" xfId="1" applyNumberFormat="1" applyFont="1" applyFill="1" applyBorder="1" applyAlignment="1" applyProtection="1">
      <protection hidden="1"/>
    </xf>
    <xf numFmtId="0" fontId="3" fillId="0" borderId="6" xfId="1" applyNumberFormat="1" applyFont="1" applyFill="1" applyBorder="1" applyAlignment="1" applyProtection="1">
      <alignment horizontal="left" vertical="center"/>
      <protection hidden="1"/>
    </xf>
    <xf numFmtId="0" fontId="4" fillId="0" borderId="0" xfId="1" applyNumberFormat="1" applyFont="1" applyFill="1" applyAlignment="1" applyProtection="1">
      <alignment horizontal="left" vertical="center" wrapText="1"/>
      <protection hidden="1"/>
    </xf>
    <xf numFmtId="0" fontId="2" fillId="0" borderId="1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vertical="top" wrapText="1"/>
      <protection hidden="1"/>
    </xf>
    <xf numFmtId="0" fontId="8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1" xfId="1" applyNumberFormat="1" applyFont="1" applyFill="1" applyBorder="1" applyAlignment="1" applyProtection="1">
      <alignment vertical="top" wrapText="1"/>
      <protection hidden="1"/>
    </xf>
    <xf numFmtId="0" fontId="3" fillId="0" borderId="2" xfId="1" applyNumberFormat="1" applyFont="1" applyFill="1" applyBorder="1" applyAlignment="1" applyProtection="1">
      <alignment horizontal="left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89"/>
  <sheetViews>
    <sheetView showGridLines="0" tabSelected="1" topLeftCell="M4" zoomScaleNormal="100" workbookViewId="0">
      <pane xSplit="3" ySplit="2" topLeftCell="P6" activePane="bottomRight" state="frozen"/>
      <selection activeCell="M4" sqref="M4"/>
      <selection pane="topRight" activeCell="P4" sqref="P4"/>
      <selection pane="bottomLeft" activeCell="M6" sqref="M6"/>
      <selection pane="bottomRight" activeCell="M7" sqref="M7"/>
    </sheetView>
  </sheetViews>
  <sheetFormatPr defaultColWidth="9.140625" defaultRowHeight="15.75" x14ac:dyDescent="0.25"/>
  <cols>
    <col min="1" max="12" width="0" style="23" hidden="1" customWidth="1"/>
    <col min="13" max="13" width="54.42578125" style="23" customWidth="1"/>
    <col min="14" max="14" width="16.5703125" style="23" customWidth="1"/>
    <col min="15" max="15" width="14.5703125" style="23" customWidth="1"/>
    <col min="16" max="16" width="13.5703125" style="23" customWidth="1"/>
    <col min="17" max="17" width="14.28515625" style="23" customWidth="1"/>
    <col min="18" max="18" width="0" style="23" hidden="1" customWidth="1"/>
    <col min="19" max="19" width="19.140625" style="40" customWidth="1"/>
    <col min="20" max="20" width="14.5703125" style="23" customWidth="1"/>
    <col min="21" max="21" width="14" style="23" customWidth="1"/>
    <col min="22" max="254" width="9.140625" style="23" customWidth="1"/>
    <col min="255" max="16384" width="9.140625" style="23"/>
  </cols>
  <sheetData>
    <row r="1" spans="1:254" ht="4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4" t="s">
        <v>423</v>
      </c>
      <c r="M1" s="24"/>
      <c r="N1" s="75"/>
      <c r="O1" s="97" t="s">
        <v>471</v>
      </c>
      <c r="P1" s="97"/>
      <c r="Q1" s="97"/>
      <c r="R1" s="22"/>
    </row>
    <row r="2" spans="1:254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4" t="s">
        <v>422</v>
      </c>
      <c r="M2" s="24"/>
      <c r="N2" s="24"/>
      <c r="O2" s="24"/>
      <c r="P2" s="24"/>
      <c r="Q2" s="24"/>
      <c r="R2" s="22"/>
    </row>
    <row r="3" spans="1:254" ht="61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9" t="s">
        <v>472</v>
      </c>
      <c r="M3" s="89"/>
      <c r="N3" s="89"/>
      <c r="O3" s="89"/>
      <c r="P3" s="89"/>
      <c r="Q3" s="89"/>
      <c r="R3" s="22"/>
    </row>
    <row r="4" spans="1:254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5"/>
      <c r="M4" s="25"/>
      <c r="N4" s="25"/>
      <c r="O4" s="25"/>
      <c r="P4" s="25"/>
      <c r="Q4" s="26" t="s">
        <v>467</v>
      </c>
      <c r="R4" s="22"/>
    </row>
    <row r="5" spans="1:254" ht="83.25" customHeight="1" x14ac:dyDescent="0.25">
      <c r="A5" s="3"/>
      <c r="B5" s="3" t="s">
        <v>414</v>
      </c>
      <c r="C5" s="3" t="s">
        <v>421</v>
      </c>
      <c r="D5" s="3" t="s">
        <v>420</v>
      </c>
      <c r="E5" s="3" t="s">
        <v>419</v>
      </c>
      <c r="F5" s="3"/>
      <c r="G5" s="3"/>
      <c r="H5" s="3"/>
      <c r="I5" s="3"/>
      <c r="J5" s="3" t="s">
        <v>418</v>
      </c>
      <c r="K5" s="3" t="s">
        <v>417</v>
      </c>
      <c r="L5" s="4" t="s">
        <v>416</v>
      </c>
      <c r="M5" s="5" t="s">
        <v>415</v>
      </c>
      <c r="N5" s="5" t="s">
        <v>413</v>
      </c>
      <c r="O5" s="5" t="s">
        <v>465</v>
      </c>
      <c r="P5" s="5" t="s">
        <v>473</v>
      </c>
      <c r="Q5" s="5" t="s">
        <v>466</v>
      </c>
      <c r="R5" s="22"/>
    </row>
    <row r="6" spans="1:254" s="35" customFormat="1" ht="60" customHeight="1" x14ac:dyDescent="0.25">
      <c r="A6" s="30"/>
      <c r="B6" s="94" t="s">
        <v>173</v>
      </c>
      <c r="C6" s="94"/>
      <c r="D6" s="94"/>
      <c r="E6" s="39">
        <v>801</v>
      </c>
      <c r="F6" s="95"/>
      <c r="G6" s="95"/>
      <c r="H6" s="95"/>
      <c r="I6" s="95"/>
      <c r="J6" s="36" t="s">
        <v>186</v>
      </c>
      <c r="K6" s="37">
        <v>240</v>
      </c>
      <c r="L6" s="38"/>
      <c r="M6" s="31" t="s">
        <v>184</v>
      </c>
      <c r="N6" s="32" t="s">
        <v>183</v>
      </c>
      <c r="O6" s="33">
        <f>O7+O11+O16+O18+O20+O22</f>
        <v>25222.9</v>
      </c>
      <c r="P6" s="33">
        <f>P7+P11+P16+P18+P20+P22</f>
        <v>12893.4</v>
      </c>
      <c r="Q6" s="72">
        <f>P6/O6</f>
        <v>0.51117833397428525</v>
      </c>
      <c r="R6" s="34"/>
      <c r="S6" s="54"/>
      <c r="U6" s="55"/>
    </row>
    <row r="7" spans="1:254" s="52" customFormat="1" ht="47.25" customHeight="1" x14ac:dyDescent="0.25">
      <c r="A7" s="43"/>
      <c r="B7" s="92" t="s">
        <v>179</v>
      </c>
      <c r="C7" s="92"/>
      <c r="D7" s="92"/>
      <c r="E7" s="44">
        <v>801</v>
      </c>
      <c r="F7" s="90"/>
      <c r="G7" s="90"/>
      <c r="H7" s="90"/>
      <c r="I7" s="90"/>
      <c r="J7" s="45" t="s">
        <v>210</v>
      </c>
      <c r="K7" s="46">
        <v>240</v>
      </c>
      <c r="L7" s="47"/>
      <c r="M7" s="48" t="s">
        <v>182</v>
      </c>
      <c r="N7" s="49" t="s">
        <v>181</v>
      </c>
      <c r="O7" s="50">
        <f>O8+O9+O10</f>
        <v>8343.3000000000011</v>
      </c>
      <c r="P7" s="50">
        <f>P8+P9+P10</f>
        <v>3742.5</v>
      </c>
      <c r="Q7" s="73">
        <f t="shared" ref="Q7:Q85" si="0">P7/O7</f>
        <v>0.44856351803243316</v>
      </c>
      <c r="R7" s="51"/>
      <c r="S7" s="56"/>
      <c r="T7" s="57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</row>
    <row r="8" spans="1:254" s="40" customFormat="1" ht="51" customHeight="1" x14ac:dyDescent="0.25">
      <c r="A8" s="6"/>
      <c r="B8" s="93" t="s">
        <v>213</v>
      </c>
      <c r="C8" s="93"/>
      <c r="D8" s="93"/>
      <c r="E8" s="10">
        <v>801</v>
      </c>
      <c r="F8" s="91"/>
      <c r="G8" s="91"/>
      <c r="H8" s="91"/>
      <c r="I8" s="91"/>
      <c r="J8" s="7" t="s">
        <v>213</v>
      </c>
      <c r="K8" s="8">
        <v>850</v>
      </c>
      <c r="L8" s="9"/>
      <c r="M8" s="28" t="s">
        <v>214</v>
      </c>
      <c r="N8" s="11" t="s">
        <v>212</v>
      </c>
      <c r="O8" s="29">
        <v>6578.1</v>
      </c>
      <c r="P8" s="29">
        <v>3242</v>
      </c>
      <c r="Q8" s="74">
        <f t="shared" si="0"/>
        <v>0.49284747875526363</v>
      </c>
      <c r="R8" s="27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</row>
    <row r="9" spans="1:254" s="40" customFormat="1" ht="32.25" customHeight="1" x14ac:dyDescent="0.25">
      <c r="A9" s="6"/>
      <c r="B9" s="93" t="s">
        <v>210</v>
      </c>
      <c r="C9" s="93"/>
      <c r="D9" s="93"/>
      <c r="E9" s="10">
        <v>801</v>
      </c>
      <c r="F9" s="91"/>
      <c r="G9" s="91"/>
      <c r="H9" s="91"/>
      <c r="I9" s="91"/>
      <c r="J9" s="7" t="s">
        <v>210</v>
      </c>
      <c r="K9" s="8">
        <v>240</v>
      </c>
      <c r="L9" s="9"/>
      <c r="M9" s="28" t="s">
        <v>211</v>
      </c>
      <c r="N9" s="11" t="s">
        <v>209</v>
      </c>
      <c r="O9" s="29">
        <v>1571.1</v>
      </c>
      <c r="P9" s="29">
        <v>411.9</v>
      </c>
      <c r="Q9" s="74">
        <f t="shared" si="0"/>
        <v>0.26217299980905101</v>
      </c>
      <c r="R9" s="27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</row>
    <row r="10" spans="1:254" ht="47.25" customHeight="1" x14ac:dyDescent="0.25">
      <c r="A10" s="6"/>
      <c r="B10" s="93" t="s">
        <v>178</v>
      </c>
      <c r="C10" s="93"/>
      <c r="D10" s="93"/>
      <c r="E10" s="10">
        <v>804</v>
      </c>
      <c r="F10" s="91"/>
      <c r="G10" s="91"/>
      <c r="H10" s="91"/>
      <c r="I10" s="91"/>
      <c r="J10" s="7" t="s">
        <v>178</v>
      </c>
      <c r="K10" s="8">
        <v>240</v>
      </c>
      <c r="L10" s="9"/>
      <c r="M10" s="28" t="s">
        <v>180</v>
      </c>
      <c r="N10" s="11" t="s">
        <v>177</v>
      </c>
      <c r="O10" s="29">
        <v>194.1</v>
      </c>
      <c r="P10" s="29">
        <v>88.6</v>
      </c>
      <c r="Q10" s="74">
        <f t="shared" si="0"/>
        <v>0.45646573930963419</v>
      </c>
      <c r="R10" s="27"/>
    </row>
    <row r="11" spans="1:254" s="52" customFormat="1" ht="34.5" customHeight="1" x14ac:dyDescent="0.25">
      <c r="A11" s="43"/>
      <c r="B11" s="92" t="s">
        <v>199</v>
      </c>
      <c r="C11" s="92"/>
      <c r="D11" s="92"/>
      <c r="E11" s="44">
        <v>801</v>
      </c>
      <c r="F11" s="90"/>
      <c r="G11" s="90"/>
      <c r="H11" s="90"/>
      <c r="I11" s="90"/>
      <c r="J11" s="45" t="s">
        <v>198</v>
      </c>
      <c r="K11" s="46">
        <v>240</v>
      </c>
      <c r="L11" s="47"/>
      <c r="M11" s="48" t="s">
        <v>208</v>
      </c>
      <c r="N11" s="49" t="s">
        <v>207</v>
      </c>
      <c r="O11" s="50">
        <f>O12+O13+O14+O15</f>
        <v>4318.3</v>
      </c>
      <c r="P11" s="50">
        <f>P12+P13+P14+P15</f>
        <v>2116.1</v>
      </c>
      <c r="Q11" s="73">
        <f t="shared" si="0"/>
        <v>0.49003079915707565</v>
      </c>
      <c r="R11" s="51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</row>
    <row r="12" spans="1:254" s="40" customFormat="1" ht="48.75" customHeight="1" x14ac:dyDescent="0.25">
      <c r="A12" s="6"/>
      <c r="B12" s="93" t="s">
        <v>205</v>
      </c>
      <c r="C12" s="93"/>
      <c r="D12" s="93"/>
      <c r="E12" s="10">
        <v>801</v>
      </c>
      <c r="F12" s="91"/>
      <c r="G12" s="91"/>
      <c r="H12" s="91"/>
      <c r="I12" s="91"/>
      <c r="J12" s="7" t="s">
        <v>205</v>
      </c>
      <c r="K12" s="8">
        <v>850</v>
      </c>
      <c r="L12" s="9"/>
      <c r="M12" s="28" t="s">
        <v>206</v>
      </c>
      <c r="N12" s="11" t="s">
        <v>204</v>
      </c>
      <c r="O12" s="29">
        <v>4245.3</v>
      </c>
      <c r="P12" s="29">
        <v>2053.1</v>
      </c>
      <c r="Q12" s="74">
        <f t="shared" si="0"/>
        <v>0.4836171766424045</v>
      </c>
      <c r="R12" s="27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</row>
    <row r="13" spans="1:254" s="40" customFormat="1" ht="31.5" customHeight="1" x14ac:dyDescent="0.25">
      <c r="A13" s="6"/>
      <c r="B13" s="93" t="s">
        <v>202</v>
      </c>
      <c r="C13" s="93"/>
      <c r="D13" s="93"/>
      <c r="E13" s="10">
        <v>801</v>
      </c>
      <c r="F13" s="91"/>
      <c r="G13" s="91"/>
      <c r="H13" s="91"/>
      <c r="I13" s="91"/>
      <c r="J13" s="7" t="s">
        <v>202</v>
      </c>
      <c r="K13" s="8">
        <v>240</v>
      </c>
      <c r="L13" s="9"/>
      <c r="M13" s="28" t="s">
        <v>203</v>
      </c>
      <c r="N13" s="11" t="s">
        <v>201</v>
      </c>
      <c r="O13" s="29">
        <v>20</v>
      </c>
      <c r="P13" s="29">
        <v>10</v>
      </c>
      <c r="Q13" s="74">
        <f t="shared" si="0"/>
        <v>0.5</v>
      </c>
      <c r="R13" s="27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</row>
    <row r="14" spans="1:254" s="40" customFormat="1" ht="46.5" customHeight="1" x14ac:dyDescent="0.25">
      <c r="A14" s="6"/>
      <c r="B14" s="93" t="s">
        <v>198</v>
      </c>
      <c r="C14" s="93"/>
      <c r="D14" s="93"/>
      <c r="E14" s="10">
        <v>801</v>
      </c>
      <c r="F14" s="91"/>
      <c r="G14" s="91"/>
      <c r="H14" s="91"/>
      <c r="I14" s="91"/>
      <c r="J14" s="7" t="s">
        <v>198</v>
      </c>
      <c r="K14" s="8">
        <v>240</v>
      </c>
      <c r="L14" s="9"/>
      <c r="M14" s="28" t="s">
        <v>200</v>
      </c>
      <c r="N14" s="11" t="s">
        <v>197</v>
      </c>
      <c r="O14" s="29">
        <v>3</v>
      </c>
      <c r="P14" s="29">
        <v>3</v>
      </c>
      <c r="Q14" s="74">
        <f t="shared" si="0"/>
        <v>1</v>
      </c>
      <c r="R14" s="27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s="40" customFormat="1" ht="46.5" customHeight="1" x14ac:dyDescent="0.25">
      <c r="A15" s="6"/>
      <c r="B15" s="81"/>
      <c r="C15" s="81"/>
      <c r="D15" s="81"/>
      <c r="E15" s="10"/>
      <c r="F15" s="82"/>
      <c r="G15" s="82"/>
      <c r="H15" s="82"/>
      <c r="I15" s="82"/>
      <c r="J15" s="7"/>
      <c r="K15" s="8"/>
      <c r="L15" s="9"/>
      <c r="M15" s="28" t="s">
        <v>476</v>
      </c>
      <c r="N15" s="11" t="s">
        <v>477</v>
      </c>
      <c r="O15" s="29">
        <v>50</v>
      </c>
      <c r="P15" s="29">
        <v>50</v>
      </c>
      <c r="Q15" s="74">
        <f t="shared" si="0"/>
        <v>1</v>
      </c>
      <c r="R15" s="27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s="53" customFormat="1" ht="36" customHeight="1" x14ac:dyDescent="0.25">
      <c r="A16" s="43"/>
      <c r="B16" s="92" t="s">
        <v>193</v>
      </c>
      <c r="C16" s="92"/>
      <c r="D16" s="92"/>
      <c r="E16" s="44">
        <v>801</v>
      </c>
      <c r="F16" s="90"/>
      <c r="G16" s="90"/>
      <c r="H16" s="90"/>
      <c r="I16" s="90"/>
      <c r="J16" s="45" t="s">
        <v>192</v>
      </c>
      <c r="K16" s="46">
        <v>240</v>
      </c>
      <c r="L16" s="47"/>
      <c r="M16" s="48" t="s">
        <v>196</v>
      </c>
      <c r="N16" s="49" t="s">
        <v>195</v>
      </c>
      <c r="O16" s="50">
        <f>O17</f>
        <v>1819.4</v>
      </c>
      <c r="P16" s="50">
        <f>P17</f>
        <v>888.7</v>
      </c>
      <c r="Q16" s="73">
        <f t="shared" si="0"/>
        <v>0.48845773331867648</v>
      </c>
      <c r="R16" s="51"/>
      <c r="S16" s="52"/>
    </row>
    <row r="17" spans="1:20" ht="49.5" customHeight="1" x14ac:dyDescent="0.25">
      <c r="A17" s="6"/>
      <c r="B17" s="93" t="s">
        <v>192</v>
      </c>
      <c r="C17" s="93"/>
      <c r="D17" s="93"/>
      <c r="E17" s="10">
        <v>801</v>
      </c>
      <c r="F17" s="91"/>
      <c r="G17" s="91"/>
      <c r="H17" s="91"/>
      <c r="I17" s="91"/>
      <c r="J17" s="7" t="s">
        <v>192</v>
      </c>
      <c r="K17" s="8">
        <v>240</v>
      </c>
      <c r="L17" s="9"/>
      <c r="M17" s="28" t="s">
        <v>194</v>
      </c>
      <c r="N17" s="11" t="s">
        <v>191</v>
      </c>
      <c r="O17" s="29">
        <v>1819.4</v>
      </c>
      <c r="P17" s="29">
        <v>888.7</v>
      </c>
      <c r="Q17" s="74">
        <f t="shared" si="0"/>
        <v>0.48845773331867648</v>
      </c>
      <c r="R17" s="27"/>
    </row>
    <row r="18" spans="1:20" s="53" customFormat="1" ht="46.5" customHeight="1" x14ac:dyDescent="0.25">
      <c r="A18" s="43"/>
      <c r="B18" s="92" t="s">
        <v>288</v>
      </c>
      <c r="C18" s="92"/>
      <c r="D18" s="92"/>
      <c r="E18" s="44">
        <v>702</v>
      </c>
      <c r="F18" s="90"/>
      <c r="G18" s="90"/>
      <c r="H18" s="90"/>
      <c r="I18" s="90"/>
      <c r="J18" s="45" t="s">
        <v>287</v>
      </c>
      <c r="K18" s="46">
        <v>850</v>
      </c>
      <c r="L18" s="47"/>
      <c r="M18" s="48" t="s">
        <v>290</v>
      </c>
      <c r="N18" s="49" t="s">
        <v>289</v>
      </c>
      <c r="O18" s="50">
        <f>O19</f>
        <v>9076</v>
      </c>
      <c r="P18" s="50">
        <f>P19</f>
        <v>5381.4</v>
      </c>
      <c r="Q18" s="73">
        <f t="shared" si="0"/>
        <v>0.59292639929484348</v>
      </c>
      <c r="R18" s="51"/>
      <c r="S18" s="52"/>
    </row>
    <row r="19" spans="1:20" ht="48" customHeight="1" x14ac:dyDescent="0.25">
      <c r="A19" s="6"/>
      <c r="B19" s="93" t="s">
        <v>287</v>
      </c>
      <c r="C19" s="93"/>
      <c r="D19" s="93"/>
      <c r="E19" s="10">
        <v>702</v>
      </c>
      <c r="F19" s="91"/>
      <c r="G19" s="91"/>
      <c r="H19" s="91"/>
      <c r="I19" s="91"/>
      <c r="J19" s="7" t="s">
        <v>287</v>
      </c>
      <c r="K19" s="8">
        <v>850</v>
      </c>
      <c r="L19" s="9"/>
      <c r="M19" s="28" t="s">
        <v>227</v>
      </c>
      <c r="N19" s="11" t="s">
        <v>286</v>
      </c>
      <c r="O19" s="29">
        <v>9076</v>
      </c>
      <c r="P19" s="29">
        <v>5381.4</v>
      </c>
      <c r="Q19" s="74">
        <f t="shared" si="0"/>
        <v>0.59292639929484348</v>
      </c>
      <c r="R19" s="27"/>
    </row>
    <row r="20" spans="1:20" s="53" customFormat="1" ht="48" customHeight="1" x14ac:dyDescent="0.25">
      <c r="A20" s="43"/>
      <c r="B20" s="92" t="s">
        <v>172</v>
      </c>
      <c r="C20" s="92"/>
      <c r="D20" s="92"/>
      <c r="E20" s="44">
        <v>804</v>
      </c>
      <c r="F20" s="90"/>
      <c r="G20" s="90"/>
      <c r="H20" s="90"/>
      <c r="I20" s="90"/>
      <c r="J20" s="45" t="s">
        <v>171</v>
      </c>
      <c r="K20" s="46">
        <v>240</v>
      </c>
      <c r="L20" s="47"/>
      <c r="M20" s="48" t="s">
        <v>176</v>
      </c>
      <c r="N20" s="49" t="s">
        <v>175</v>
      </c>
      <c r="O20" s="50">
        <f>O21</f>
        <v>1468.2</v>
      </c>
      <c r="P20" s="50">
        <f>P21</f>
        <v>729.3</v>
      </c>
      <c r="Q20" s="73">
        <f t="shared" si="0"/>
        <v>0.49673069064160191</v>
      </c>
      <c r="R20" s="51"/>
      <c r="S20" s="52"/>
    </row>
    <row r="21" spans="1:20" ht="78" customHeight="1" x14ac:dyDescent="0.25">
      <c r="A21" s="6"/>
      <c r="B21" s="93" t="s">
        <v>171</v>
      </c>
      <c r="C21" s="93"/>
      <c r="D21" s="93"/>
      <c r="E21" s="10">
        <v>804</v>
      </c>
      <c r="F21" s="91"/>
      <c r="G21" s="91"/>
      <c r="H21" s="91"/>
      <c r="I21" s="91"/>
      <c r="J21" s="7" t="s">
        <v>171</v>
      </c>
      <c r="K21" s="8">
        <v>240</v>
      </c>
      <c r="L21" s="9"/>
      <c r="M21" s="28" t="s">
        <v>174</v>
      </c>
      <c r="N21" s="11" t="s">
        <v>170</v>
      </c>
      <c r="O21" s="29">
        <v>1468.2</v>
      </c>
      <c r="P21" s="29">
        <v>729.3</v>
      </c>
      <c r="Q21" s="74">
        <f t="shared" si="0"/>
        <v>0.49673069064160191</v>
      </c>
      <c r="R21" s="27"/>
    </row>
    <row r="22" spans="1:20" s="53" customFormat="1" ht="46.5" customHeight="1" x14ac:dyDescent="0.25">
      <c r="A22" s="43"/>
      <c r="B22" s="92" t="s">
        <v>187</v>
      </c>
      <c r="C22" s="92"/>
      <c r="D22" s="92"/>
      <c r="E22" s="44">
        <v>801</v>
      </c>
      <c r="F22" s="90"/>
      <c r="G22" s="90"/>
      <c r="H22" s="90"/>
      <c r="I22" s="90"/>
      <c r="J22" s="45" t="s">
        <v>186</v>
      </c>
      <c r="K22" s="46">
        <v>240</v>
      </c>
      <c r="L22" s="47"/>
      <c r="M22" s="48" t="s">
        <v>190</v>
      </c>
      <c r="N22" s="49" t="s">
        <v>189</v>
      </c>
      <c r="O22" s="50">
        <f>O23</f>
        <v>197.7</v>
      </c>
      <c r="P22" s="50">
        <f>P23</f>
        <v>35.4</v>
      </c>
      <c r="Q22" s="73">
        <f t="shared" si="0"/>
        <v>0.17905918057663125</v>
      </c>
      <c r="R22" s="51"/>
      <c r="S22" s="52"/>
    </row>
    <row r="23" spans="1:20" ht="21.75" customHeight="1" x14ac:dyDescent="0.25">
      <c r="A23" s="6"/>
      <c r="B23" s="93" t="s">
        <v>186</v>
      </c>
      <c r="C23" s="93"/>
      <c r="D23" s="93"/>
      <c r="E23" s="10">
        <v>801</v>
      </c>
      <c r="F23" s="91"/>
      <c r="G23" s="91"/>
      <c r="H23" s="91"/>
      <c r="I23" s="91"/>
      <c r="J23" s="7" t="s">
        <v>186</v>
      </c>
      <c r="K23" s="8">
        <v>240</v>
      </c>
      <c r="L23" s="9"/>
      <c r="M23" s="28" t="s">
        <v>188</v>
      </c>
      <c r="N23" s="11" t="s">
        <v>185</v>
      </c>
      <c r="O23" s="29">
        <v>197.7</v>
      </c>
      <c r="P23" s="29">
        <v>35.4</v>
      </c>
      <c r="Q23" s="74">
        <f t="shared" si="0"/>
        <v>0.17905918057663125</v>
      </c>
      <c r="R23" s="27"/>
    </row>
    <row r="24" spans="1:20" s="35" customFormat="1" ht="49.5" customHeight="1" x14ac:dyDescent="0.25">
      <c r="A24" s="30"/>
      <c r="B24" s="94" t="s">
        <v>75</v>
      </c>
      <c r="C24" s="94"/>
      <c r="D24" s="94"/>
      <c r="E24" s="39">
        <v>701</v>
      </c>
      <c r="F24" s="95"/>
      <c r="G24" s="95"/>
      <c r="H24" s="95"/>
      <c r="I24" s="95"/>
      <c r="J24" s="36" t="s">
        <v>292</v>
      </c>
      <c r="K24" s="37">
        <v>240</v>
      </c>
      <c r="L24" s="38"/>
      <c r="M24" s="31" t="s">
        <v>82</v>
      </c>
      <c r="N24" s="32" t="s">
        <v>81</v>
      </c>
      <c r="O24" s="33">
        <f>O25+O33+O42+O45+O50</f>
        <v>322414.19999999995</v>
      </c>
      <c r="P24" s="33">
        <f>P25+P33+P42+P45+P50</f>
        <v>157673.49999999997</v>
      </c>
      <c r="Q24" s="72">
        <f t="shared" si="0"/>
        <v>0.48904018495463286</v>
      </c>
      <c r="R24" s="34"/>
      <c r="S24" s="41"/>
      <c r="T24" s="55"/>
    </row>
    <row r="25" spans="1:20" s="35" customFormat="1" ht="48" customHeight="1" x14ac:dyDescent="0.25">
      <c r="A25" s="30"/>
      <c r="B25" s="94" t="s">
        <v>74</v>
      </c>
      <c r="C25" s="94"/>
      <c r="D25" s="94"/>
      <c r="E25" s="39">
        <v>701</v>
      </c>
      <c r="F25" s="95"/>
      <c r="G25" s="95"/>
      <c r="H25" s="95"/>
      <c r="I25" s="95"/>
      <c r="J25" s="36" t="s">
        <v>292</v>
      </c>
      <c r="K25" s="37">
        <v>240</v>
      </c>
      <c r="L25" s="38"/>
      <c r="M25" s="31" t="s">
        <v>80</v>
      </c>
      <c r="N25" s="32" t="s">
        <v>79</v>
      </c>
      <c r="O25" s="33">
        <f>O26+O30</f>
        <v>115504.7</v>
      </c>
      <c r="P25" s="33">
        <f>P26+P30</f>
        <v>56341.100000000006</v>
      </c>
      <c r="Q25" s="72">
        <f t="shared" si="0"/>
        <v>0.48778188246885196</v>
      </c>
      <c r="R25" s="34"/>
      <c r="S25" s="41"/>
    </row>
    <row r="26" spans="1:20" s="53" customFormat="1" ht="34.5" customHeight="1" x14ac:dyDescent="0.25">
      <c r="A26" s="43"/>
      <c r="B26" s="92" t="s">
        <v>73</v>
      </c>
      <c r="C26" s="92"/>
      <c r="D26" s="92"/>
      <c r="E26" s="44">
        <v>701</v>
      </c>
      <c r="F26" s="90"/>
      <c r="G26" s="90"/>
      <c r="H26" s="90"/>
      <c r="I26" s="90"/>
      <c r="J26" s="45" t="s">
        <v>292</v>
      </c>
      <c r="K26" s="46">
        <v>240</v>
      </c>
      <c r="L26" s="47"/>
      <c r="M26" s="48" t="s">
        <v>78</v>
      </c>
      <c r="N26" s="49" t="s">
        <v>77</v>
      </c>
      <c r="O26" s="50">
        <f>O27+O28+O29</f>
        <v>113404.7</v>
      </c>
      <c r="P26" s="50">
        <f>P27+P28+P29</f>
        <v>56341.100000000006</v>
      </c>
      <c r="Q26" s="73">
        <f t="shared" si="0"/>
        <v>0.49681450592435772</v>
      </c>
      <c r="R26" s="51"/>
      <c r="S26" s="56"/>
      <c r="T26" s="57"/>
    </row>
    <row r="27" spans="1:20" ht="34.5" customHeight="1" x14ac:dyDescent="0.25">
      <c r="A27" s="6"/>
      <c r="B27" s="93" t="s">
        <v>295</v>
      </c>
      <c r="C27" s="93"/>
      <c r="D27" s="93"/>
      <c r="E27" s="10">
        <v>701</v>
      </c>
      <c r="F27" s="91"/>
      <c r="G27" s="91"/>
      <c r="H27" s="91"/>
      <c r="I27" s="91"/>
      <c r="J27" s="7" t="s">
        <v>295</v>
      </c>
      <c r="K27" s="8">
        <v>850</v>
      </c>
      <c r="L27" s="9"/>
      <c r="M27" s="28" t="s">
        <v>296</v>
      </c>
      <c r="N27" s="11" t="s">
        <v>294</v>
      </c>
      <c r="O27" s="29">
        <v>28169.5</v>
      </c>
      <c r="P27" s="29">
        <v>13359.4</v>
      </c>
      <c r="Q27" s="74">
        <f t="shared" si="0"/>
        <v>0.47425051917854416</v>
      </c>
      <c r="R27" s="27"/>
    </row>
    <row r="28" spans="1:20" ht="63" customHeight="1" x14ac:dyDescent="0.25">
      <c r="A28" s="6"/>
      <c r="B28" s="93" t="s">
        <v>292</v>
      </c>
      <c r="C28" s="93"/>
      <c r="D28" s="93"/>
      <c r="E28" s="10">
        <v>701</v>
      </c>
      <c r="F28" s="91"/>
      <c r="G28" s="91"/>
      <c r="H28" s="91"/>
      <c r="I28" s="91"/>
      <c r="J28" s="7" t="s">
        <v>292</v>
      </c>
      <c r="K28" s="8">
        <v>240</v>
      </c>
      <c r="L28" s="9"/>
      <c r="M28" s="28" t="s">
        <v>293</v>
      </c>
      <c r="N28" s="11" t="s">
        <v>291</v>
      </c>
      <c r="O28" s="29">
        <v>75458</v>
      </c>
      <c r="P28" s="29">
        <v>39761.300000000003</v>
      </c>
      <c r="Q28" s="74">
        <f t="shared" si="0"/>
        <v>0.52693286331469169</v>
      </c>
      <c r="R28" s="27"/>
    </row>
    <row r="29" spans="1:20" ht="76.5" customHeight="1" x14ac:dyDescent="0.25">
      <c r="A29" s="6"/>
      <c r="B29" s="93" t="s">
        <v>72</v>
      </c>
      <c r="C29" s="93"/>
      <c r="D29" s="93"/>
      <c r="E29" s="10">
        <v>1004</v>
      </c>
      <c r="F29" s="91"/>
      <c r="G29" s="91"/>
      <c r="H29" s="91"/>
      <c r="I29" s="91"/>
      <c r="J29" s="7" t="s">
        <v>72</v>
      </c>
      <c r="K29" s="8">
        <v>310</v>
      </c>
      <c r="L29" s="9"/>
      <c r="M29" s="28" t="s">
        <v>76</v>
      </c>
      <c r="N29" s="11" t="s">
        <v>71</v>
      </c>
      <c r="O29" s="29">
        <v>9777.2000000000007</v>
      </c>
      <c r="P29" s="29">
        <v>3220.4</v>
      </c>
      <c r="Q29" s="74">
        <f t="shared" si="0"/>
        <v>0.32937855418729289</v>
      </c>
      <c r="R29" s="27"/>
    </row>
    <row r="30" spans="1:20" ht="47.25" customHeight="1" x14ac:dyDescent="0.25">
      <c r="A30" s="6"/>
      <c r="B30" s="81"/>
      <c r="C30" s="81"/>
      <c r="D30" s="81"/>
      <c r="E30" s="10"/>
      <c r="F30" s="82"/>
      <c r="G30" s="82"/>
      <c r="H30" s="82"/>
      <c r="I30" s="82"/>
      <c r="J30" s="7"/>
      <c r="K30" s="8"/>
      <c r="L30" s="9"/>
      <c r="M30" s="48" t="s">
        <v>478</v>
      </c>
      <c r="N30" s="49" t="s">
        <v>479</v>
      </c>
      <c r="O30" s="50">
        <f>O31+O32</f>
        <v>2100</v>
      </c>
      <c r="P30" s="50">
        <f>P31+P32</f>
        <v>0</v>
      </c>
      <c r="Q30" s="73">
        <f t="shared" si="0"/>
        <v>0</v>
      </c>
      <c r="R30" s="27"/>
    </row>
    <row r="31" spans="1:20" ht="31.5" customHeight="1" x14ac:dyDescent="0.25">
      <c r="A31" s="6"/>
      <c r="B31" s="81"/>
      <c r="C31" s="81"/>
      <c r="D31" s="81"/>
      <c r="E31" s="10"/>
      <c r="F31" s="82"/>
      <c r="G31" s="82"/>
      <c r="H31" s="82"/>
      <c r="I31" s="82"/>
      <c r="J31" s="7"/>
      <c r="K31" s="8"/>
      <c r="L31" s="9"/>
      <c r="M31" s="28" t="s">
        <v>480</v>
      </c>
      <c r="N31" s="11" t="s">
        <v>481</v>
      </c>
      <c r="O31" s="29">
        <v>100</v>
      </c>
      <c r="P31" s="29">
        <v>0</v>
      </c>
      <c r="Q31" s="74">
        <f t="shared" si="0"/>
        <v>0</v>
      </c>
      <c r="R31" s="27"/>
    </row>
    <row r="32" spans="1:20" ht="35.25" customHeight="1" x14ac:dyDescent="0.25">
      <c r="A32" s="6"/>
      <c r="B32" s="81"/>
      <c r="C32" s="81"/>
      <c r="D32" s="81"/>
      <c r="E32" s="10"/>
      <c r="F32" s="82"/>
      <c r="G32" s="82"/>
      <c r="H32" s="82"/>
      <c r="I32" s="82"/>
      <c r="J32" s="7"/>
      <c r="K32" s="8"/>
      <c r="L32" s="9"/>
      <c r="M32" s="28" t="s">
        <v>482</v>
      </c>
      <c r="N32" s="11" t="s">
        <v>483</v>
      </c>
      <c r="O32" s="29">
        <v>2000</v>
      </c>
      <c r="P32" s="29">
        <v>0</v>
      </c>
      <c r="Q32" s="74">
        <f t="shared" si="0"/>
        <v>0</v>
      </c>
      <c r="R32" s="27"/>
    </row>
    <row r="33" spans="1:20" s="35" customFormat="1" ht="48.75" customHeight="1" x14ac:dyDescent="0.25">
      <c r="A33" s="30"/>
      <c r="B33" s="94" t="s">
        <v>271</v>
      </c>
      <c r="C33" s="94"/>
      <c r="D33" s="94"/>
      <c r="E33" s="39">
        <v>702</v>
      </c>
      <c r="F33" s="95"/>
      <c r="G33" s="95"/>
      <c r="H33" s="95"/>
      <c r="I33" s="95"/>
      <c r="J33" s="36" t="s">
        <v>269</v>
      </c>
      <c r="K33" s="37">
        <v>240</v>
      </c>
      <c r="L33" s="38"/>
      <c r="M33" s="31" t="s">
        <v>285</v>
      </c>
      <c r="N33" s="32" t="s">
        <v>284</v>
      </c>
      <c r="O33" s="33">
        <f>O34+O39</f>
        <v>181396.49999999997</v>
      </c>
      <c r="P33" s="33">
        <f>P34+P39</f>
        <v>88126.5</v>
      </c>
      <c r="Q33" s="72">
        <f t="shared" si="0"/>
        <v>0.48582249381878928</v>
      </c>
      <c r="R33" s="34"/>
      <c r="S33" s="41"/>
    </row>
    <row r="34" spans="1:20" s="53" customFormat="1" ht="32.25" customHeight="1" x14ac:dyDescent="0.25">
      <c r="A34" s="43"/>
      <c r="B34" s="92" t="s">
        <v>270</v>
      </c>
      <c r="C34" s="92"/>
      <c r="D34" s="92"/>
      <c r="E34" s="44">
        <v>702</v>
      </c>
      <c r="F34" s="90"/>
      <c r="G34" s="90"/>
      <c r="H34" s="90"/>
      <c r="I34" s="90"/>
      <c r="J34" s="45" t="s">
        <v>269</v>
      </c>
      <c r="K34" s="46">
        <v>240</v>
      </c>
      <c r="L34" s="47"/>
      <c r="M34" s="48" t="s">
        <v>283</v>
      </c>
      <c r="N34" s="49" t="s">
        <v>282</v>
      </c>
      <c r="O34" s="50">
        <f>O35+O36+O37+O38</f>
        <v>158442.19999999998</v>
      </c>
      <c r="P34" s="50">
        <f>P35+P36+P37+P38</f>
        <v>87772.7</v>
      </c>
      <c r="Q34" s="73">
        <f t="shared" si="0"/>
        <v>0.55397299456836635</v>
      </c>
      <c r="R34" s="51"/>
      <c r="S34" s="56"/>
      <c r="T34" s="57"/>
    </row>
    <row r="35" spans="1:20" ht="33.75" customHeight="1" x14ac:dyDescent="0.25">
      <c r="A35" s="6"/>
      <c r="B35" s="93" t="s">
        <v>280</v>
      </c>
      <c r="C35" s="93"/>
      <c r="D35" s="93"/>
      <c r="E35" s="10">
        <v>702</v>
      </c>
      <c r="F35" s="91"/>
      <c r="G35" s="91"/>
      <c r="H35" s="91"/>
      <c r="I35" s="91"/>
      <c r="J35" s="7" t="s">
        <v>280</v>
      </c>
      <c r="K35" s="8">
        <v>850</v>
      </c>
      <c r="L35" s="9"/>
      <c r="M35" s="28" t="s">
        <v>281</v>
      </c>
      <c r="N35" s="11" t="s">
        <v>279</v>
      </c>
      <c r="O35" s="29">
        <v>18767.8</v>
      </c>
      <c r="P35" s="29">
        <v>9467.1</v>
      </c>
      <c r="Q35" s="74">
        <f t="shared" si="0"/>
        <v>0.50443312482017078</v>
      </c>
      <c r="R35" s="27"/>
    </row>
    <row r="36" spans="1:20" ht="20.25" customHeight="1" x14ac:dyDescent="0.25">
      <c r="A36" s="6"/>
      <c r="B36" s="93" t="s">
        <v>277</v>
      </c>
      <c r="C36" s="93"/>
      <c r="D36" s="93"/>
      <c r="E36" s="10">
        <v>702</v>
      </c>
      <c r="F36" s="91"/>
      <c r="G36" s="91"/>
      <c r="H36" s="91"/>
      <c r="I36" s="91"/>
      <c r="J36" s="7" t="s">
        <v>277</v>
      </c>
      <c r="K36" s="8">
        <v>240</v>
      </c>
      <c r="L36" s="9"/>
      <c r="M36" s="28" t="s">
        <v>278</v>
      </c>
      <c r="N36" s="11" t="s">
        <v>276</v>
      </c>
      <c r="O36" s="29">
        <v>4188.8999999999996</v>
      </c>
      <c r="P36" s="29">
        <v>2256.1</v>
      </c>
      <c r="Q36" s="74">
        <f t="shared" si="0"/>
        <v>0.5385900833154289</v>
      </c>
      <c r="R36" s="27"/>
    </row>
    <row r="37" spans="1:20" ht="108" customHeight="1" x14ac:dyDescent="0.25">
      <c r="A37" s="6"/>
      <c r="B37" s="93" t="s">
        <v>274</v>
      </c>
      <c r="C37" s="93"/>
      <c r="D37" s="93"/>
      <c r="E37" s="10">
        <v>702</v>
      </c>
      <c r="F37" s="91"/>
      <c r="G37" s="91"/>
      <c r="H37" s="91"/>
      <c r="I37" s="91"/>
      <c r="J37" s="7" t="s">
        <v>274</v>
      </c>
      <c r="K37" s="8">
        <v>240</v>
      </c>
      <c r="L37" s="9"/>
      <c r="M37" s="28" t="s">
        <v>275</v>
      </c>
      <c r="N37" s="11" t="s">
        <v>273</v>
      </c>
      <c r="O37" s="29">
        <v>130095.6</v>
      </c>
      <c r="P37" s="29">
        <v>73394</v>
      </c>
      <c r="Q37" s="74">
        <f t="shared" si="0"/>
        <v>0.56415436033194044</v>
      </c>
      <c r="R37" s="27"/>
    </row>
    <row r="38" spans="1:20" ht="49.5" customHeight="1" x14ac:dyDescent="0.25">
      <c r="A38" s="6"/>
      <c r="B38" s="93" t="s">
        <v>269</v>
      </c>
      <c r="C38" s="93"/>
      <c r="D38" s="93"/>
      <c r="E38" s="10">
        <v>702</v>
      </c>
      <c r="F38" s="91"/>
      <c r="G38" s="91"/>
      <c r="H38" s="91"/>
      <c r="I38" s="91"/>
      <c r="J38" s="7" t="s">
        <v>269</v>
      </c>
      <c r="K38" s="8">
        <v>240</v>
      </c>
      <c r="L38" s="9"/>
      <c r="M38" s="28" t="s">
        <v>272</v>
      </c>
      <c r="N38" s="11" t="s">
        <v>268</v>
      </c>
      <c r="O38" s="29">
        <v>5389.9</v>
      </c>
      <c r="P38" s="29">
        <v>2655.5</v>
      </c>
      <c r="Q38" s="74">
        <f t="shared" si="0"/>
        <v>0.49268075474498602</v>
      </c>
      <c r="R38" s="27"/>
    </row>
    <row r="39" spans="1:20" ht="48.75" customHeight="1" x14ac:dyDescent="0.25">
      <c r="A39" s="6"/>
      <c r="B39" s="64"/>
      <c r="C39" s="63"/>
      <c r="D39" s="63"/>
      <c r="E39" s="10"/>
      <c r="F39" s="63"/>
      <c r="G39" s="63"/>
      <c r="H39" s="63"/>
      <c r="I39" s="63"/>
      <c r="J39" s="7"/>
      <c r="K39" s="8"/>
      <c r="L39" s="9"/>
      <c r="M39" s="65" t="s">
        <v>431</v>
      </c>
      <c r="N39" s="66" t="s">
        <v>432</v>
      </c>
      <c r="O39" s="50">
        <f>O40+O41</f>
        <v>22954.3</v>
      </c>
      <c r="P39" s="50">
        <f>P40+P41</f>
        <v>353.8</v>
      </c>
      <c r="Q39" s="73">
        <f t="shared" si="0"/>
        <v>1.5413234121711401E-2</v>
      </c>
      <c r="R39" s="27"/>
    </row>
    <row r="40" spans="1:20" ht="34.5" customHeight="1" x14ac:dyDescent="0.25">
      <c r="A40" s="6"/>
      <c r="B40" s="64"/>
      <c r="C40" s="63"/>
      <c r="D40" s="63"/>
      <c r="E40" s="10"/>
      <c r="F40" s="63"/>
      <c r="G40" s="63"/>
      <c r="H40" s="63"/>
      <c r="I40" s="63"/>
      <c r="J40" s="7"/>
      <c r="K40" s="8"/>
      <c r="L40" s="9"/>
      <c r="M40" s="67" t="s">
        <v>433</v>
      </c>
      <c r="N40" s="68" t="s">
        <v>434</v>
      </c>
      <c r="O40" s="29">
        <v>1150</v>
      </c>
      <c r="P40" s="29">
        <v>62.5</v>
      </c>
      <c r="Q40" s="74">
        <f t="shared" si="0"/>
        <v>5.434782608695652E-2</v>
      </c>
      <c r="R40" s="27"/>
    </row>
    <row r="41" spans="1:20" ht="45.75" customHeight="1" x14ac:dyDescent="0.25">
      <c r="A41" s="6"/>
      <c r="B41" s="79"/>
      <c r="C41" s="82"/>
      <c r="D41" s="82"/>
      <c r="E41" s="10"/>
      <c r="F41" s="82"/>
      <c r="G41" s="82"/>
      <c r="H41" s="82"/>
      <c r="I41" s="82"/>
      <c r="J41" s="7"/>
      <c r="K41" s="8"/>
      <c r="L41" s="9"/>
      <c r="M41" s="28" t="s">
        <v>484</v>
      </c>
      <c r="N41" s="68" t="s">
        <v>485</v>
      </c>
      <c r="O41" s="29">
        <v>21804.3</v>
      </c>
      <c r="P41" s="29">
        <v>291.3</v>
      </c>
      <c r="Q41" s="74">
        <f t="shared" si="0"/>
        <v>1.335975014102723E-2</v>
      </c>
      <c r="R41" s="27"/>
    </row>
    <row r="42" spans="1:20" s="35" customFormat="1" ht="57.75" customHeight="1" x14ac:dyDescent="0.25">
      <c r="A42" s="30"/>
      <c r="B42" s="94" t="s">
        <v>226</v>
      </c>
      <c r="C42" s="94"/>
      <c r="D42" s="94"/>
      <c r="E42" s="39">
        <v>709</v>
      </c>
      <c r="F42" s="95"/>
      <c r="G42" s="95"/>
      <c r="H42" s="95"/>
      <c r="I42" s="95"/>
      <c r="J42" s="36" t="s">
        <v>224</v>
      </c>
      <c r="K42" s="37">
        <v>850</v>
      </c>
      <c r="L42" s="38"/>
      <c r="M42" s="31" t="s">
        <v>231</v>
      </c>
      <c r="N42" s="32" t="s">
        <v>230</v>
      </c>
      <c r="O42" s="33">
        <f>O43</f>
        <v>13046</v>
      </c>
      <c r="P42" s="33">
        <f>P43</f>
        <v>7074.8</v>
      </c>
      <c r="Q42" s="72">
        <f t="shared" si="0"/>
        <v>0.54229648934539321</v>
      </c>
      <c r="R42" s="34"/>
      <c r="S42" s="41"/>
    </row>
    <row r="43" spans="1:20" s="53" customFormat="1" ht="33.75" customHeight="1" x14ac:dyDescent="0.25">
      <c r="A43" s="43"/>
      <c r="B43" s="92" t="s">
        <v>225</v>
      </c>
      <c r="C43" s="92"/>
      <c r="D43" s="92"/>
      <c r="E43" s="44">
        <v>709</v>
      </c>
      <c r="F43" s="90"/>
      <c r="G43" s="90"/>
      <c r="H43" s="90"/>
      <c r="I43" s="90"/>
      <c r="J43" s="45" t="s">
        <v>224</v>
      </c>
      <c r="K43" s="46">
        <v>850</v>
      </c>
      <c r="L43" s="47"/>
      <c r="M43" s="48" t="s">
        <v>229</v>
      </c>
      <c r="N43" s="49" t="s">
        <v>228</v>
      </c>
      <c r="O43" s="50">
        <f>O44</f>
        <v>13046</v>
      </c>
      <c r="P43" s="50">
        <f>P44</f>
        <v>7074.8</v>
      </c>
      <c r="Q43" s="73">
        <f t="shared" si="0"/>
        <v>0.54229648934539321</v>
      </c>
      <c r="R43" s="51"/>
      <c r="S43" s="52"/>
    </row>
    <row r="44" spans="1:20" ht="51" customHeight="1" x14ac:dyDescent="0.25">
      <c r="A44" s="6"/>
      <c r="B44" s="93" t="s">
        <v>224</v>
      </c>
      <c r="C44" s="93"/>
      <c r="D44" s="93"/>
      <c r="E44" s="10">
        <v>709</v>
      </c>
      <c r="F44" s="91"/>
      <c r="G44" s="91"/>
      <c r="H44" s="91"/>
      <c r="I44" s="91"/>
      <c r="J44" s="7" t="s">
        <v>224</v>
      </c>
      <c r="K44" s="8">
        <v>850</v>
      </c>
      <c r="L44" s="9"/>
      <c r="M44" s="28" t="s">
        <v>227</v>
      </c>
      <c r="N44" s="11" t="s">
        <v>223</v>
      </c>
      <c r="O44" s="29">
        <v>13046</v>
      </c>
      <c r="P44" s="29">
        <v>7074.8</v>
      </c>
      <c r="Q44" s="74">
        <f t="shared" si="0"/>
        <v>0.54229648934539321</v>
      </c>
      <c r="R44" s="27"/>
    </row>
    <row r="45" spans="1:20" s="35" customFormat="1" ht="75.75" customHeight="1" x14ac:dyDescent="0.25">
      <c r="A45" s="30"/>
      <c r="B45" s="94" t="s">
        <v>218</v>
      </c>
      <c r="C45" s="94"/>
      <c r="D45" s="94"/>
      <c r="E45" s="39">
        <v>709</v>
      </c>
      <c r="F45" s="95"/>
      <c r="G45" s="95"/>
      <c r="H45" s="95"/>
      <c r="I45" s="95"/>
      <c r="J45" s="36" t="s">
        <v>216</v>
      </c>
      <c r="K45" s="37">
        <v>850</v>
      </c>
      <c r="L45" s="38"/>
      <c r="M45" s="31" t="s">
        <v>222</v>
      </c>
      <c r="N45" s="32" t="s">
        <v>221</v>
      </c>
      <c r="O45" s="33">
        <f>O46+O48</f>
        <v>11806.6</v>
      </c>
      <c r="P45" s="33">
        <f>P46+P48</f>
        <v>5697.8</v>
      </c>
      <c r="Q45" s="72">
        <f t="shared" si="0"/>
        <v>0.48259448105297037</v>
      </c>
      <c r="R45" s="34"/>
      <c r="S45" s="41"/>
    </row>
    <row r="46" spans="1:20" s="53" customFormat="1" ht="90" customHeight="1" x14ac:dyDescent="0.25">
      <c r="A46" s="43"/>
      <c r="B46" s="92" t="s">
        <v>217</v>
      </c>
      <c r="C46" s="92"/>
      <c r="D46" s="92"/>
      <c r="E46" s="44">
        <v>709</v>
      </c>
      <c r="F46" s="90"/>
      <c r="G46" s="90"/>
      <c r="H46" s="90"/>
      <c r="I46" s="90"/>
      <c r="J46" s="45" t="s">
        <v>216</v>
      </c>
      <c r="K46" s="46">
        <v>850</v>
      </c>
      <c r="L46" s="47"/>
      <c r="M46" s="48" t="s">
        <v>220</v>
      </c>
      <c r="N46" s="49" t="s">
        <v>219</v>
      </c>
      <c r="O46" s="50">
        <f>O47</f>
        <v>11698.6</v>
      </c>
      <c r="P46" s="50">
        <f>P47</f>
        <v>5697.8</v>
      </c>
      <c r="Q46" s="73">
        <f t="shared" si="0"/>
        <v>0.48704973244661753</v>
      </c>
      <c r="R46" s="51"/>
      <c r="S46" s="52"/>
    </row>
    <row r="47" spans="1:20" ht="78.75" customHeight="1" x14ac:dyDescent="0.25">
      <c r="A47" s="6"/>
      <c r="B47" s="93" t="s">
        <v>216</v>
      </c>
      <c r="C47" s="93"/>
      <c r="D47" s="93"/>
      <c r="E47" s="10">
        <v>709</v>
      </c>
      <c r="F47" s="91"/>
      <c r="G47" s="91"/>
      <c r="H47" s="91"/>
      <c r="I47" s="91"/>
      <c r="J47" s="7" t="s">
        <v>216</v>
      </c>
      <c r="K47" s="8">
        <v>850</v>
      </c>
      <c r="L47" s="9"/>
      <c r="M47" s="28" t="s">
        <v>174</v>
      </c>
      <c r="N47" s="11" t="s">
        <v>215</v>
      </c>
      <c r="O47" s="29">
        <v>11698.6</v>
      </c>
      <c r="P47" s="29">
        <v>5697.8</v>
      </c>
      <c r="Q47" s="74">
        <f t="shared" si="0"/>
        <v>0.48704973244661753</v>
      </c>
      <c r="R47" s="27"/>
    </row>
    <row r="48" spans="1:20" ht="31.5" customHeight="1" x14ac:dyDescent="0.25">
      <c r="A48" s="6"/>
      <c r="B48" s="81"/>
      <c r="C48" s="81"/>
      <c r="D48" s="81"/>
      <c r="E48" s="10"/>
      <c r="F48" s="82"/>
      <c r="G48" s="82"/>
      <c r="H48" s="82"/>
      <c r="I48" s="82"/>
      <c r="J48" s="7"/>
      <c r="K48" s="8"/>
      <c r="L48" s="9"/>
      <c r="M48" s="48" t="s">
        <v>486</v>
      </c>
      <c r="N48" s="49" t="s">
        <v>487</v>
      </c>
      <c r="O48" s="50">
        <f>O49</f>
        <v>108</v>
      </c>
      <c r="P48" s="50">
        <f>P49</f>
        <v>0</v>
      </c>
      <c r="Q48" s="73">
        <f t="shared" si="0"/>
        <v>0</v>
      </c>
      <c r="R48" s="27"/>
    </row>
    <row r="49" spans="1:19" ht="92.25" customHeight="1" x14ac:dyDescent="0.25">
      <c r="A49" s="6"/>
      <c r="B49" s="81"/>
      <c r="C49" s="81"/>
      <c r="D49" s="81"/>
      <c r="E49" s="10"/>
      <c r="F49" s="82"/>
      <c r="G49" s="82"/>
      <c r="H49" s="82"/>
      <c r="I49" s="82"/>
      <c r="J49" s="7"/>
      <c r="K49" s="8"/>
      <c r="L49" s="9"/>
      <c r="M49" s="28" t="s">
        <v>488</v>
      </c>
      <c r="N49" s="11" t="s">
        <v>489</v>
      </c>
      <c r="O49" s="29">
        <v>108</v>
      </c>
      <c r="P49" s="29">
        <v>0</v>
      </c>
      <c r="Q49" s="74">
        <f t="shared" si="0"/>
        <v>0</v>
      </c>
      <c r="R49" s="27"/>
    </row>
    <row r="50" spans="1:19" s="35" customFormat="1" ht="45.75" customHeight="1" x14ac:dyDescent="0.25">
      <c r="A50" s="30"/>
      <c r="B50" s="94" t="s">
        <v>250</v>
      </c>
      <c r="C50" s="94"/>
      <c r="D50" s="94"/>
      <c r="E50" s="39">
        <v>702</v>
      </c>
      <c r="F50" s="95"/>
      <c r="G50" s="95"/>
      <c r="H50" s="95"/>
      <c r="I50" s="95"/>
      <c r="J50" s="36" t="s">
        <v>263</v>
      </c>
      <c r="K50" s="37">
        <v>240</v>
      </c>
      <c r="L50" s="38"/>
      <c r="M50" s="31" t="s">
        <v>255</v>
      </c>
      <c r="N50" s="32" t="s">
        <v>254</v>
      </c>
      <c r="O50" s="33">
        <f>O51+O53</f>
        <v>660.4</v>
      </c>
      <c r="P50" s="33">
        <f>P51+P53</f>
        <v>433.3</v>
      </c>
      <c r="Q50" s="72">
        <f t="shared" si="0"/>
        <v>0.65611750454270146</v>
      </c>
      <c r="R50" s="34"/>
      <c r="S50" s="41"/>
    </row>
    <row r="51" spans="1:19" s="53" customFormat="1" ht="63" customHeight="1" x14ac:dyDescent="0.25">
      <c r="A51" s="43"/>
      <c r="B51" s="92" t="s">
        <v>264</v>
      </c>
      <c r="C51" s="92"/>
      <c r="D51" s="92"/>
      <c r="E51" s="44">
        <v>702</v>
      </c>
      <c r="F51" s="90"/>
      <c r="G51" s="90"/>
      <c r="H51" s="90"/>
      <c r="I51" s="90"/>
      <c r="J51" s="45" t="s">
        <v>263</v>
      </c>
      <c r="K51" s="46">
        <v>240</v>
      </c>
      <c r="L51" s="47"/>
      <c r="M51" s="48" t="s">
        <v>267</v>
      </c>
      <c r="N51" s="49" t="s">
        <v>266</v>
      </c>
      <c r="O51" s="50">
        <f>O52</f>
        <v>442</v>
      </c>
      <c r="P51" s="50">
        <f>P52</f>
        <v>433.3</v>
      </c>
      <c r="Q51" s="73">
        <f t="shared" si="0"/>
        <v>0.98031674208144803</v>
      </c>
      <c r="R51" s="51"/>
      <c r="S51" s="52"/>
    </row>
    <row r="52" spans="1:19" ht="32.25" customHeight="1" x14ac:dyDescent="0.25">
      <c r="A52" s="6"/>
      <c r="B52" s="93" t="s">
        <v>263</v>
      </c>
      <c r="C52" s="93"/>
      <c r="D52" s="93"/>
      <c r="E52" s="10">
        <v>702</v>
      </c>
      <c r="F52" s="91"/>
      <c r="G52" s="91"/>
      <c r="H52" s="91"/>
      <c r="I52" s="91"/>
      <c r="J52" s="7" t="s">
        <v>263</v>
      </c>
      <c r="K52" s="8">
        <v>240</v>
      </c>
      <c r="L52" s="9"/>
      <c r="M52" s="28" t="s">
        <v>265</v>
      </c>
      <c r="N52" s="11" t="s">
        <v>262</v>
      </c>
      <c r="O52" s="29">
        <v>442</v>
      </c>
      <c r="P52" s="29">
        <v>433.3</v>
      </c>
      <c r="Q52" s="74">
        <f t="shared" si="0"/>
        <v>0.98031674208144803</v>
      </c>
      <c r="R52" s="27"/>
    </row>
    <row r="53" spans="1:19" s="53" customFormat="1" ht="32.25" customHeight="1" x14ac:dyDescent="0.25">
      <c r="A53" s="43"/>
      <c r="B53" s="92" t="s">
        <v>249</v>
      </c>
      <c r="C53" s="92"/>
      <c r="D53" s="92"/>
      <c r="E53" s="44">
        <v>707</v>
      </c>
      <c r="F53" s="90"/>
      <c r="G53" s="90"/>
      <c r="H53" s="90"/>
      <c r="I53" s="90"/>
      <c r="J53" s="45" t="s">
        <v>248</v>
      </c>
      <c r="K53" s="46">
        <v>320</v>
      </c>
      <c r="L53" s="47"/>
      <c r="M53" s="48" t="s">
        <v>253</v>
      </c>
      <c r="N53" s="49" t="s">
        <v>252</v>
      </c>
      <c r="O53" s="50">
        <f>O54</f>
        <v>218.4</v>
      </c>
      <c r="P53" s="50">
        <f>P54</f>
        <v>0</v>
      </c>
      <c r="Q53" s="73">
        <f t="shared" si="0"/>
        <v>0</v>
      </c>
      <c r="R53" s="51"/>
      <c r="S53" s="52"/>
    </row>
    <row r="54" spans="1:19" ht="31.5" customHeight="1" x14ac:dyDescent="0.25">
      <c r="A54" s="6"/>
      <c r="B54" s="93" t="s">
        <v>248</v>
      </c>
      <c r="C54" s="93"/>
      <c r="D54" s="93"/>
      <c r="E54" s="10">
        <v>707</v>
      </c>
      <c r="F54" s="91"/>
      <c r="G54" s="91"/>
      <c r="H54" s="91"/>
      <c r="I54" s="91"/>
      <c r="J54" s="7" t="s">
        <v>248</v>
      </c>
      <c r="K54" s="8">
        <v>320</v>
      </c>
      <c r="L54" s="9"/>
      <c r="M54" s="28" t="s">
        <v>251</v>
      </c>
      <c r="N54" s="11" t="s">
        <v>247</v>
      </c>
      <c r="O54" s="29">
        <v>218.4</v>
      </c>
      <c r="P54" s="29">
        <v>0</v>
      </c>
      <c r="Q54" s="74">
        <f t="shared" si="0"/>
        <v>0</v>
      </c>
      <c r="R54" s="27"/>
    </row>
    <row r="55" spans="1:19" s="35" customFormat="1" ht="51" customHeight="1" x14ac:dyDescent="0.25">
      <c r="A55" s="30"/>
      <c r="B55" s="94" t="s">
        <v>235</v>
      </c>
      <c r="C55" s="94"/>
      <c r="D55" s="94"/>
      <c r="E55" s="39">
        <v>707</v>
      </c>
      <c r="F55" s="95"/>
      <c r="G55" s="95"/>
      <c r="H55" s="95"/>
      <c r="I55" s="95"/>
      <c r="J55" s="36" t="s">
        <v>233</v>
      </c>
      <c r="K55" s="37">
        <v>240</v>
      </c>
      <c r="L55" s="38"/>
      <c r="M55" s="31" t="s">
        <v>246</v>
      </c>
      <c r="N55" s="32" t="s">
        <v>245</v>
      </c>
      <c r="O55" s="33">
        <f>O56+O58</f>
        <v>50.6</v>
      </c>
      <c r="P55" s="33">
        <f>P56+P58</f>
        <v>26.4</v>
      </c>
      <c r="Q55" s="72">
        <f t="shared" si="0"/>
        <v>0.52173913043478259</v>
      </c>
      <c r="R55" s="34"/>
      <c r="S55" s="41"/>
    </row>
    <row r="56" spans="1:19" s="53" customFormat="1" ht="33.75" customHeight="1" x14ac:dyDescent="0.25">
      <c r="A56" s="43"/>
      <c r="B56" s="92" t="s">
        <v>241</v>
      </c>
      <c r="C56" s="92"/>
      <c r="D56" s="92"/>
      <c r="E56" s="44">
        <v>707</v>
      </c>
      <c r="F56" s="90"/>
      <c r="G56" s="90"/>
      <c r="H56" s="90"/>
      <c r="I56" s="90"/>
      <c r="J56" s="45" t="s">
        <v>240</v>
      </c>
      <c r="K56" s="46">
        <v>240</v>
      </c>
      <c r="L56" s="47"/>
      <c r="M56" s="48" t="s">
        <v>244</v>
      </c>
      <c r="N56" s="49" t="s">
        <v>243</v>
      </c>
      <c r="O56" s="50">
        <f>O57</f>
        <v>33.1</v>
      </c>
      <c r="P56" s="50">
        <f>P57</f>
        <v>19.2</v>
      </c>
      <c r="Q56" s="73">
        <f t="shared" si="0"/>
        <v>0.58006042296072502</v>
      </c>
      <c r="R56" s="51"/>
      <c r="S56" s="52"/>
    </row>
    <row r="57" spans="1:19" ht="31.5" customHeight="1" x14ac:dyDescent="0.25">
      <c r="A57" s="6"/>
      <c r="B57" s="93" t="s">
        <v>240</v>
      </c>
      <c r="C57" s="93"/>
      <c r="D57" s="93"/>
      <c r="E57" s="10">
        <v>707</v>
      </c>
      <c r="F57" s="91"/>
      <c r="G57" s="91"/>
      <c r="H57" s="91"/>
      <c r="I57" s="91"/>
      <c r="J57" s="7" t="s">
        <v>240</v>
      </c>
      <c r="K57" s="8">
        <v>240</v>
      </c>
      <c r="L57" s="9"/>
      <c r="M57" s="28" t="s">
        <v>242</v>
      </c>
      <c r="N57" s="11" t="s">
        <v>239</v>
      </c>
      <c r="O57" s="29">
        <v>33.1</v>
      </c>
      <c r="P57" s="29">
        <v>19.2</v>
      </c>
      <c r="Q57" s="74">
        <f t="shared" si="0"/>
        <v>0.58006042296072502</v>
      </c>
      <c r="R57" s="27"/>
    </row>
    <row r="58" spans="1:19" s="53" customFormat="1" ht="48" customHeight="1" x14ac:dyDescent="0.25">
      <c r="A58" s="43"/>
      <c r="B58" s="92" t="s">
        <v>234</v>
      </c>
      <c r="C58" s="92"/>
      <c r="D58" s="92"/>
      <c r="E58" s="44">
        <v>707</v>
      </c>
      <c r="F58" s="90"/>
      <c r="G58" s="90"/>
      <c r="H58" s="90"/>
      <c r="I58" s="90"/>
      <c r="J58" s="45" t="s">
        <v>233</v>
      </c>
      <c r="K58" s="46">
        <v>240</v>
      </c>
      <c r="L58" s="47"/>
      <c r="M58" s="48" t="s">
        <v>238</v>
      </c>
      <c r="N58" s="49" t="s">
        <v>237</v>
      </c>
      <c r="O58" s="50">
        <f>O59</f>
        <v>17.5</v>
      </c>
      <c r="P58" s="50">
        <f>P59</f>
        <v>7.2</v>
      </c>
      <c r="Q58" s="73">
        <f t="shared" si="0"/>
        <v>0.41142857142857142</v>
      </c>
      <c r="R58" s="51"/>
      <c r="S58" s="52"/>
    </row>
    <row r="59" spans="1:19" ht="35.25" customHeight="1" x14ac:dyDescent="0.25">
      <c r="A59" s="6"/>
      <c r="B59" s="93" t="s">
        <v>233</v>
      </c>
      <c r="C59" s="93"/>
      <c r="D59" s="93"/>
      <c r="E59" s="10">
        <v>707</v>
      </c>
      <c r="F59" s="91"/>
      <c r="G59" s="91"/>
      <c r="H59" s="91"/>
      <c r="I59" s="91"/>
      <c r="J59" s="7" t="s">
        <v>233</v>
      </c>
      <c r="K59" s="8">
        <v>240</v>
      </c>
      <c r="L59" s="9"/>
      <c r="M59" s="28" t="s">
        <v>236</v>
      </c>
      <c r="N59" s="11" t="s">
        <v>232</v>
      </c>
      <c r="O59" s="29">
        <v>17.5</v>
      </c>
      <c r="P59" s="29">
        <v>7.2</v>
      </c>
      <c r="Q59" s="74">
        <f t="shared" si="0"/>
        <v>0.41142857142857142</v>
      </c>
      <c r="R59" s="27"/>
    </row>
    <row r="60" spans="1:19" s="35" customFormat="1" ht="58.5" customHeight="1" x14ac:dyDescent="0.25">
      <c r="A60" s="30"/>
      <c r="B60" s="94" t="s">
        <v>24</v>
      </c>
      <c r="C60" s="94"/>
      <c r="D60" s="94"/>
      <c r="E60" s="39">
        <v>702</v>
      </c>
      <c r="F60" s="95"/>
      <c r="G60" s="95"/>
      <c r="H60" s="95"/>
      <c r="I60" s="95"/>
      <c r="J60" s="36" t="s">
        <v>257</v>
      </c>
      <c r="K60" s="37">
        <v>850</v>
      </c>
      <c r="L60" s="38"/>
      <c r="M60" s="31" t="s">
        <v>32</v>
      </c>
      <c r="N60" s="32" t="s">
        <v>31</v>
      </c>
      <c r="O60" s="33">
        <f>O61+O63+O66</f>
        <v>7699.8</v>
      </c>
      <c r="P60" s="33">
        <f>P61+P63+P66</f>
        <v>4324.3</v>
      </c>
      <c r="Q60" s="72">
        <f t="shared" si="0"/>
        <v>0.56161198992181616</v>
      </c>
      <c r="R60" s="34"/>
      <c r="S60" s="41"/>
    </row>
    <row r="61" spans="1:19" s="53" customFormat="1" ht="32.25" customHeight="1" x14ac:dyDescent="0.25">
      <c r="A61" s="43"/>
      <c r="B61" s="92" t="s">
        <v>258</v>
      </c>
      <c r="C61" s="92"/>
      <c r="D61" s="92"/>
      <c r="E61" s="44">
        <v>702</v>
      </c>
      <c r="F61" s="90"/>
      <c r="G61" s="90"/>
      <c r="H61" s="90"/>
      <c r="I61" s="90"/>
      <c r="J61" s="45" t="s">
        <v>257</v>
      </c>
      <c r="K61" s="46">
        <v>850</v>
      </c>
      <c r="L61" s="47"/>
      <c r="M61" s="48" t="s">
        <v>261</v>
      </c>
      <c r="N61" s="49" t="s">
        <v>260</v>
      </c>
      <c r="O61" s="50">
        <f>O62</f>
        <v>7148.2</v>
      </c>
      <c r="P61" s="50">
        <f>P62</f>
        <v>4217.2</v>
      </c>
      <c r="Q61" s="73">
        <f t="shared" si="0"/>
        <v>0.58996670490473124</v>
      </c>
      <c r="R61" s="51"/>
      <c r="S61" s="52"/>
    </row>
    <row r="62" spans="1:19" ht="34.5" customHeight="1" x14ac:dyDescent="0.25">
      <c r="A62" s="6"/>
      <c r="B62" s="93" t="s">
        <v>257</v>
      </c>
      <c r="C62" s="93"/>
      <c r="D62" s="93"/>
      <c r="E62" s="10">
        <v>702</v>
      </c>
      <c r="F62" s="91"/>
      <c r="G62" s="91"/>
      <c r="H62" s="91"/>
      <c r="I62" s="91"/>
      <c r="J62" s="7" t="s">
        <v>257</v>
      </c>
      <c r="K62" s="8">
        <v>850</v>
      </c>
      <c r="L62" s="9"/>
      <c r="M62" s="28" t="s">
        <v>259</v>
      </c>
      <c r="N62" s="11" t="s">
        <v>256</v>
      </c>
      <c r="O62" s="29">
        <v>7148.2</v>
      </c>
      <c r="P62" s="29">
        <v>4217.2</v>
      </c>
      <c r="Q62" s="74">
        <f t="shared" si="0"/>
        <v>0.58996670490473124</v>
      </c>
      <c r="R62" s="27"/>
    </row>
    <row r="63" spans="1:19" s="53" customFormat="1" ht="32.25" customHeight="1" x14ac:dyDescent="0.25">
      <c r="A63" s="43"/>
      <c r="B63" s="92" t="s">
        <v>23</v>
      </c>
      <c r="C63" s="92"/>
      <c r="D63" s="92"/>
      <c r="E63" s="44">
        <v>1101</v>
      </c>
      <c r="F63" s="90"/>
      <c r="G63" s="90"/>
      <c r="H63" s="90"/>
      <c r="I63" s="90"/>
      <c r="J63" s="45" t="s">
        <v>22</v>
      </c>
      <c r="K63" s="46">
        <v>240</v>
      </c>
      <c r="L63" s="47"/>
      <c r="M63" s="48" t="s">
        <v>30</v>
      </c>
      <c r="N63" s="49" t="s">
        <v>29</v>
      </c>
      <c r="O63" s="50">
        <f>O64+O65</f>
        <v>151.60000000000002</v>
      </c>
      <c r="P63" s="50">
        <f>P64+P65</f>
        <v>107.10000000000001</v>
      </c>
      <c r="Q63" s="73">
        <f t="shared" si="0"/>
        <v>0.70646437994722955</v>
      </c>
      <c r="R63" s="51"/>
      <c r="S63" s="52"/>
    </row>
    <row r="64" spans="1:19" ht="32.25" customHeight="1" x14ac:dyDescent="0.25">
      <c r="A64" s="6"/>
      <c r="B64" s="93" t="s">
        <v>27</v>
      </c>
      <c r="C64" s="93"/>
      <c r="D64" s="93"/>
      <c r="E64" s="10">
        <v>1101</v>
      </c>
      <c r="F64" s="91"/>
      <c r="G64" s="91"/>
      <c r="H64" s="91"/>
      <c r="I64" s="91"/>
      <c r="J64" s="7" t="s">
        <v>27</v>
      </c>
      <c r="K64" s="8">
        <v>240</v>
      </c>
      <c r="L64" s="9"/>
      <c r="M64" s="28" t="s">
        <v>28</v>
      </c>
      <c r="N64" s="11" t="s">
        <v>26</v>
      </c>
      <c r="O64" s="29">
        <v>128.80000000000001</v>
      </c>
      <c r="P64" s="29">
        <v>87.9</v>
      </c>
      <c r="Q64" s="74">
        <f t="shared" si="0"/>
        <v>0.68245341614906829</v>
      </c>
      <c r="R64" s="27"/>
    </row>
    <row r="65" spans="1:19" ht="35.25" customHeight="1" x14ac:dyDescent="0.25">
      <c r="A65" s="6"/>
      <c r="B65" s="93" t="s">
        <v>22</v>
      </c>
      <c r="C65" s="93"/>
      <c r="D65" s="93"/>
      <c r="E65" s="10">
        <v>1101</v>
      </c>
      <c r="F65" s="91"/>
      <c r="G65" s="91"/>
      <c r="H65" s="91"/>
      <c r="I65" s="91"/>
      <c r="J65" s="7" t="s">
        <v>22</v>
      </c>
      <c r="K65" s="8">
        <v>240</v>
      </c>
      <c r="L65" s="9"/>
      <c r="M65" s="28" t="s">
        <v>25</v>
      </c>
      <c r="N65" s="11" t="s">
        <v>21</v>
      </c>
      <c r="O65" s="29">
        <v>22.8</v>
      </c>
      <c r="P65" s="29">
        <v>19.2</v>
      </c>
      <c r="Q65" s="74">
        <f t="shared" si="0"/>
        <v>0.84210526315789469</v>
      </c>
      <c r="R65" s="27"/>
    </row>
    <row r="66" spans="1:19" ht="44.25" customHeight="1" x14ac:dyDescent="0.25">
      <c r="A66" s="6"/>
      <c r="B66" s="81"/>
      <c r="C66" s="81"/>
      <c r="D66" s="81"/>
      <c r="E66" s="10"/>
      <c r="F66" s="82"/>
      <c r="G66" s="82"/>
      <c r="H66" s="82"/>
      <c r="I66" s="82"/>
      <c r="J66" s="7"/>
      <c r="K66" s="8"/>
      <c r="L66" s="9"/>
      <c r="M66" s="48" t="s">
        <v>490</v>
      </c>
      <c r="N66" s="49" t="s">
        <v>491</v>
      </c>
      <c r="O66" s="50">
        <f>O67</f>
        <v>400</v>
      </c>
      <c r="P66" s="50">
        <f>P67</f>
        <v>0</v>
      </c>
      <c r="Q66" s="73">
        <f t="shared" si="0"/>
        <v>0</v>
      </c>
      <c r="R66" s="27"/>
    </row>
    <row r="67" spans="1:19" ht="104.25" customHeight="1" x14ac:dyDescent="0.25">
      <c r="A67" s="6"/>
      <c r="B67" s="81"/>
      <c r="C67" s="81"/>
      <c r="D67" s="81"/>
      <c r="E67" s="10"/>
      <c r="F67" s="82"/>
      <c r="G67" s="82"/>
      <c r="H67" s="82"/>
      <c r="I67" s="82"/>
      <c r="J67" s="7"/>
      <c r="K67" s="8"/>
      <c r="L67" s="9"/>
      <c r="M67" s="28" t="s">
        <v>492</v>
      </c>
      <c r="N67" s="11" t="s">
        <v>493</v>
      </c>
      <c r="O67" s="29">
        <v>400</v>
      </c>
      <c r="P67" s="29">
        <v>0</v>
      </c>
      <c r="Q67" s="74">
        <f t="shared" si="0"/>
        <v>0</v>
      </c>
      <c r="R67" s="27"/>
    </row>
    <row r="68" spans="1:19" s="35" customFormat="1" ht="59.25" customHeight="1" x14ac:dyDescent="0.25">
      <c r="A68" s="30"/>
      <c r="B68" s="94" t="s">
        <v>300</v>
      </c>
      <c r="C68" s="94"/>
      <c r="D68" s="94"/>
      <c r="E68" s="39">
        <v>503</v>
      </c>
      <c r="F68" s="95"/>
      <c r="G68" s="95"/>
      <c r="H68" s="95"/>
      <c r="I68" s="95"/>
      <c r="J68" s="36" t="s">
        <v>298</v>
      </c>
      <c r="K68" s="37">
        <v>810</v>
      </c>
      <c r="L68" s="38"/>
      <c r="M68" s="31" t="s">
        <v>320</v>
      </c>
      <c r="N68" s="32" t="s">
        <v>319</v>
      </c>
      <c r="O68" s="33">
        <f>O69</f>
        <v>14700</v>
      </c>
      <c r="P68" s="33">
        <f>P69</f>
        <v>7125.4</v>
      </c>
      <c r="Q68" s="72">
        <f t="shared" si="0"/>
        <v>0.48472108843537415</v>
      </c>
      <c r="R68" s="34"/>
      <c r="S68" s="41"/>
    </row>
    <row r="69" spans="1:19" s="53" customFormat="1" ht="48" customHeight="1" x14ac:dyDescent="0.25">
      <c r="A69" s="43"/>
      <c r="B69" s="92" t="s">
        <v>299</v>
      </c>
      <c r="C69" s="92"/>
      <c r="D69" s="92"/>
      <c r="E69" s="44">
        <v>503</v>
      </c>
      <c r="F69" s="90"/>
      <c r="G69" s="90"/>
      <c r="H69" s="90"/>
      <c r="I69" s="90"/>
      <c r="J69" s="45" t="s">
        <v>298</v>
      </c>
      <c r="K69" s="46">
        <v>810</v>
      </c>
      <c r="L69" s="47"/>
      <c r="M69" s="48" t="s">
        <v>318</v>
      </c>
      <c r="N69" s="49" t="s">
        <v>317</v>
      </c>
      <c r="O69" s="50">
        <f>O70+O71+O72+O73+O74+O75</f>
        <v>14700</v>
      </c>
      <c r="P69" s="50">
        <f>P70+P71+P72+P73+P74+P75</f>
        <v>7125.4</v>
      </c>
      <c r="Q69" s="73">
        <f t="shared" si="0"/>
        <v>0.48472108843537415</v>
      </c>
      <c r="R69" s="51"/>
      <c r="S69" s="52"/>
    </row>
    <row r="70" spans="1:19" ht="60.75" customHeight="1" x14ac:dyDescent="0.25">
      <c r="A70" s="6"/>
      <c r="B70" s="93" t="s">
        <v>315</v>
      </c>
      <c r="C70" s="93"/>
      <c r="D70" s="93"/>
      <c r="E70" s="10">
        <v>503</v>
      </c>
      <c r="F70" s="91"/>
      <c r="G70" s="91"/>
      <c r="H70" s="91"/>
      <c r="I70" s="91"/>
      <c r="J70" s="7" t="s">
        <v>315</v>
      </c>
      <c r="K70" s="8">
        <v>810</v>
      </c>
      <c r="L70" s="9"/>
      <c r="M70" s="28" t="s">
        <v>316</v>
      </c>
      <c r="N70" s="11" t="s">
        <v>314</v>
      </c>
      <c r="O70" s="29">
        <v>3020.9</v>
      </c>
      <c r="P70" s="29">
        <v>1338.2</v>
      </c>
      <c r="Q70" s="74">
        <f t="shared" si="0"/>
        <v>0.44298056870469066</v>
      </c>
      <c r="R70" s="27"/>
    </row>
    <row r="71" spans="1:19" ht="61.5" customHeight="1" x14ac:dyDescent="0.25">
      <c r="A71" s="6"/>
      <c r="B71" s="93" t="s">
        <v>312</v>
      </c>
      <c r="C71" s="93"/>
      <c r="D71" s="93"/>
      <c r="E71" s="10">
        <v>503</v>
      </c>
      <c r="F71" s="91"/>
      <c r="G71" s="91"/>
      <c r="H71" s="91"/>
      <c r="I71" s="91"/>
      <c r="J71" s="7" t="s">
        <v>312</v>
      </c>
      <c r="K71" s="8">
        <v>810</v>
      </c>
      <c r="L71" s="9"/>
      <c r="M71" s="28" t="s">
        <v>313</v>
      </c>
      <c r="N71" s="11" t="s">
        <v>311</v>
      </c>
      <c r="O71" s="29">
        <v>4097.8</v>
      </c>
      <c r="P71" s="29">
        <v>2044</v>
      </c>
      <c r="Q71" s="74">
        <f t="shared" si="0"/>
        <v>0.49880423641954219</v>
      </c>
      <c r="R71" s="27"/>
    </row>
    <row r="72" spans="1:19" ht="92.25" customHeight="1" x14ac:dyDescent="0.25">
      <c r="A72" s="6"/>
      <c r="B72" s="93" t="s">
        <v>309</v>
      </c>
      <c r="C72" s="93"/>
      <c r="D72" s="93"/>
      <c r="E72" s="10">
        <v>503</v>
      </c>
      <c r="F72" s="91"/>
      <c r="G72" s="91"/>
      <c r="H72" s="91"/>
      <c r="I72" s="91"/>
      <c r="J72" s="7" t="s">
        <v>309</v>
      </c>
      <c r="K72" s="8">
        <v>810</v>
      </c>
      <c r="L72" s="9"/>
      <c r="M72" s="28" t="s">
        <v>310</v>
      </c>
      <c r="N72" s="11" t="s">
        <v>308</v>
      </c>
      <c r="O72" s="29">
        <v>5509.8</v>
      </c>
      <c r="P72" s="29">
        <v>2704.8</v>
      </c>
      <c r="Q72" s="74">
        <f t="shared" si="0"/>
        <v>0.49090711096591527</v>
      </c>
      <c r="R72" s="27"/>
    </row>
    <row r="73" spans="1:19" ht="64.5" customHeight="1" x14ac:dyDescent="0.25">
      <c r="A73" s="6"/>
      <c r="B73" s="93" t="s">
        <v>306</v>
      </c>
      <c r="C73" s="93"/>
      <c r="D73" s="93"/>
      <c r="E73" s="10">
        <v>503</v>
      </c>
      <c r="F73" s="91"/>
      <c r="G73" s="91"/>
      <c r="H73" s="91"/>
      <c r="I73" s="91"/>
      <c r="J73" s="7" t="s">
        <v>306</v>
      </c>
      <c r="K73" s="8">
        <v>810</v>
      </c>
      <c r="L73" s="9"/>
      <c r="M73" s="28" t="s">
        <v>307</v>
      </c>
      <c r="N73" s="11" t="s">
        <v>305</v>
      </c>
      <c r="O73" s="29">
        <v>1564.1</v>
      </c>
      <c r="P73" s="29">
        <v>781.5</v>
      </c>
      <c r="Q73" s="74">
        <f t="shared" si="0"/>
        <v>0.49964836007927887</v>
      </c>
      <c r="R73" s="27"/>
    </row>
    <row r="74" spans="1:19" ht="77.25" customHeight="1" x14ac:dyDescent="0.25">
      <c r="A74" s="6"/>
      <c r="B74" s="93" t="s">
        <v>303</v>
      </c>
      <c r="C74" s="93"/>
      <c r="D74" s="93"/>
      <c r="E74" s="10">
        <v>503</v>
      </c>
      <c r="F74" s="91"/>
      <c r="G74" s="91"/>
      <c r="H74" s="91"/>
      <c r="I74" s="91"/>
      <c r="J74" s="7" t="s">
        <v>303</v>
      </c>
      <c r="K74" s="8">
        <v>810</v>
      </c>
      <c r="L74" s="9"/>
      <c r="M74" s="28" t="s">
        <v>304</v>
      </c>
      <c r="N74" s="11" t="s">
        <v>302</v>
      </c>
      <c r="O74" s="29">
        <v>125.6</v>
      </c>
      <c r="P74" s="29">
        <v>53.5</v>
      </c>
      <c r="Q74" s="74">
        <f t="shared" si="0"/>
        <v>0.4259554140127389</v>
      </c>
      <c r="R74" s="27"/>
    </row>
    <row r="75" spans="1:19" ht="63.75" customHeight="1" x14ac:dyDescent="0.25">
      <c r="A75" s="6"/>
      <c r="B75" s="93" t="s">
        <v>298</v>
      </c>
      <c r="C75" s="93"/>
      <c r="D75" s="93"/>
      <c r="E75" s="10">
        <v>503</v>
      </c>
      <c r="F75" s="91"/>
      <c r="G75" s="91"/>
      <c r="H75" s="91"/>
      <c r="I75" s="91"/>
      <c r="J75" s="7" t="s">
        <v>298</v>
      </c>
      <c r="K75" s="8">
        <v>810</v>
      </c>
      <c r="L75" s="9"/>
      <c r="M75" s="28" t="s">
        <v>301</v>
      </c>
      <c r="N75" s="11" t="s">
        <v>297</v>
      </c>
      <c r="O75" s="29">
        <v>381.8</v>
      </c>
      <c r="P75" s="29">
        <v>203.4</v>
      </c>
      <c r="Q75" s="74">
        <f t="shared" si="0"/>
        <v>0.53273965426925096</v>
      </c>
      <c r="R75" s="27"/>
    </row>
    <row r="76" spans="1:19" ht="17.25" customHeight="1" x14ac:dyDescent="0.25">
      <c r="A76" s="6"/>
      <c r="B76" s="81"/>
      <c r="C76" s="81"/>
      <c r="D76" s="81"/>
      <c r="E76" s="10"/>
      <c r="F76" s="82"/>
      <c r="G76" s="82"/>
      <c r="H76" s="82"/>
      <c r="I76" s="82"/>
      <c r="J76" s="7"/>
      <c r="K76" s="8"/>
      <c r="L76" s="9"/>
      <c r="M76" s="70" t="s">
        <v>494</v>
      </c>
      <c r="N76" s="69" t="s">
        <v>495</v>
      </c>
      <c r="O76" s="33">
        <f>O77</f>
        <v>133135.6</v>
      </c>
      <c r="P76" s="33">
        <f>P77</f>
        <v>8100.9</v>
      </c>
      <c r="Q76" s="72">
        <f t="shared" si="0"/>
        <v>6.0846986080357164E-2</v>
      </c>
      <c r="R76" s="27"/>
    </row>
    <row r="77" spans="1:19" ht="33" customHeight="1" x14ac:dyDescent="0.25">
      <c r="A77" s="6"/>
      <c r="B77" s="81"/>
      <c r="C77" s="81"/>
      <c r="D77" s="81"/>
      <c r="E77" s="10"/>
      <c r="F77" s="82"/>
      <c r="G77" s="82"/>
      <c r="H77" s="82"/>
      <c r="I77" s="82"/>
      <c r="J77" s="7"/>
      <c r="K77" s="8"/>
      <c r="L77" s="9"/>
      <c r="M77" s="65" t="s">
        <v>496</v>
      </c>
      <c r="N77" s="66" t="s">
        <v>497</v>
      </c>
      <c r="O77" s="50">
        <f>O78</f>
        <v>133135.6</v>
      </c>
      <c r="P77" s="50">
        <f>P78</f>
        <v>8100.9</v>
      </c>
      <c r="Q77" s="73">
        <f t="shared" si="0"/>
        <v>6.0846986080357164E-2</v>
      </c>
      <c r="R77" s="27"/>
    </row>
    <row r="78" spans="1:19" ht="60.75" customHeight="1" x14ac:dyDescent="0.25">
      <c r="A78" s="6"/>
      <c r="B78" s="81"/>
      <c r="C78" s="81"/>
      <c r="D78" s="81"/>
      <c r="E78" s="10"/>
      <c r="F78" s="82"/>
      <c r="G78" s="82"/>
      <c r="H78" s="82"/>
      <c r="I78" s="82"/>
      <c r="J78" s="7"/>
      <c r="K78" s="8"/>
      <c r="L78" s="9"/>
      <c r="M78" s="86" t="s">
        <v>498</v>
      </c>
      <c r="N78" s="85" t="s">
        <v>499</v>
      </c>
      <c r="O78" s="29">
        <v>133135.6</v>
      </c>
      <c r="P78" s="29">
        <v>8100.9</v>
      </c>
      <c r="Q78" s="74">
        <f t="shared" si="0"/>
        <v>6.0846986080357164E-2</v>
      </c>
      <c r="R78" s="27"/>
    </row>
    <row r="79" spans="1:19" ht="44.25" customHeight="1" x14ac:dyDescent="0.25">
      <c r="A79" s="6"/>
      <c r="B79" s="64"/>
      <c r="C79" s="63"/>
      <c r="D79" s="63"/>
      <c r="E79" s="10"/>
      <c r="F79" s="63"/>
      <c r="G79" s="63"/>
      <c r="H79" s="63"/>
      <c r="I79" s="63"/>
      <c r="J79" s="7"/>
      <c r="K79" s="8"/>
      <c r="L79" s="9"/>
      <c r="M79" s="99" t="s">
        <v>435</v>
      </c>
      <c r="N79" s="69" t="s">
        <v>436</v>
      </c>
      <c r="O79" s="33">
        <f>O80+O83</f>
        <v>15019.8</v>
      </c>
      <c r="P79" s="33">
        <f>P80+P83</f>
        <v>161.9</v>
      </c>
      <c r="Q79" s="72">
        <f t="shared" si="0"/>
        <v>1.0779104914845739E-2</v>
      </c>
      <c r="R79" s="27"/>
    </row>
    <row r="80" spans="1:19" ht="33.75" customHeight="1" x14ac:dyDescent="0.25">
      <c r="A80" s="6"/>
      <c r="B80" s="64"/>
      <c r="C80" s="63"/>
      <c r="D80" s="63"/>
      <c r="E80" s="10"/>
      <c r="F80" s="63"/>
      <c r="G80" s="63"/>
      <c r="H80" s="63"/>
      <c r="I80" s="63"/>
      <c r="J80" s="7"/>
      <c r="K80" s="8"/>
      <c r="L80" s="9"/>
      <c r="M80" s="100" t="s">
        <v>437</v>
      </c>
      <c r="N80" s="66" t="s">
        <v>438</v>
      </c>
      <c r="O80" s="50">
        <f>O81+O82</f>
        <v>1401.9</v>
      </c>
      <c r="P80" s="50">
        <f>P81+P82</f>
        <v>161.9</v>
      </c>
      <c r="Q80" s="73">
        <f t="shared" si="0"/>
        <v>0.11548612597189528</v>
      </c>
      <c r="R80" s="27"/>
    </row>
    <row r="81" spans="1:19" ht="64.5" customHeight="1" x14ac:dyDescent="0.25">
      <c r="A81" s="6"/>
      <c r="B81" s="64"/>
      <c r="C81" s="63"/>
      <c r="D81" s="63"/>
      <c r="E81" s="10"/>
      <c r="F81" s="63"/>
      <c r="G81" s="63"/>
      <c r="H81" s="63"/>
      <c r="I81" s="63"/>
      <c r="J81" s="7"/>
      <c r="K81" s="8"/>
      <c r="L81" s="9"/>
      <c r="M81" s="101" t="s">
        <v>439</v>
      </c>
      <c r="N81" s="68" t="s">
        <v>440</v>
      </c>
      <c r="O81" s="29">
        <v>901.9</v>
      </c>
      <c r="P81" s="29">
        <v>161.9</v>
      </c>
      <c r="Q81" s="74">
        <f t="shared" si="0"/>
        <v>0.17950992349484424</v>
      </c>
      <c r="R81" s="27"/>
    </row>
    <row r="82" spans="1:19" ht="48.75" customHeight="1" x14ac:dyDescent="0.25">
      <c r="A82" s="6"/>
      <c r="B82" s="79"/>
      <c r="C82" s="82"/>
      <c r="D82" s="82"/>
      <c r="E82" s="10"/>
      <c r="F82" s="82"/>
      <c r="G82" s="82"/>
      <c r="H82" s="82"/>
      <c r="I82" s="82"/>
      <c r="J82" s="7"/>
      <c r="K82" s="8"/>
      <c r="L82" s="9"/>
      <c r="M82" s="28" t="s">
        <v>500</v>
      </c>
      <c r="N82" s="11" t="s">
        <v>501</v>
      </c>
      <c r="O82" s="29">
        <v>500</v>
      </c>
      <c r="P82" s="29">
        <v>0</v>
      </c>
      <c r="Q82" s="74">
        <f t="shared" si="0"/>
        <v>0</v>
      </c>
      <c r="R82" s="27"/>
    </row>
    <row r="83" spans="1:19" ht="32.25" customHeight="1" x14ac:dyDescent="0.25">
      <c r="A83" s="6"/>
      <c r="B83" s="79"/>
      <c r="C83" s="82"/>
      <c r="D83" s="82"/>
      <c r="E83" s="10"/>
      <c r="F83" s="82"/>
      <c r="G83" s="82"/>
      <c r="H83" s="82"/>
      <c r="I83" s="82"/>
      <c r="J83" s="7"/>
      <c r="K83" s="8"/>
      <c r="L83" s="9"/>
      <c r="M83" s="65" t="s">
        <v>502</v>
      </c>
      <c r="N83" s="66" t="s">
        <v>503</v>
      </c>
      <c r="O83" s="50">
        <f>O84</f>
        <v>13617.9</v>
      </c>
      <c r="P83" s="50">
        <f>P84</f>
        <v>0</v>
      </c>
      <c r="Q83" s="73">
        <f t="shared" si="0"/>
        <v>0</v>
      </c>
      <c r="R83" s="27"/>
    </row>
    <row r="84" spans="1:19" ht="20.25" customHeight="1" x14ac:dyDescent="0.25">
      <c r="A84" s="6"/>
      <c r="B84" s="79"/>
      <c r="C84" s="82"/>
      <c r="D84" s="82"/>
      <c r="E84" s="10"/>
      <c r="F84" s="82"/>
      <c r="G84" s="82"/>
      <c r="H84" s="82"/>
      <c r="I84" s="82"/>
      <c r="J84" s="7"/>
      <c r="K84" s="8"/>
      <c r="L84" s="9"/>
      <c r="M84" s="28" t="s">
        <v>504</v>
      </c>
      <c r="N84" s="85" t="s">
        <v>505</v>
      </c>
      <c r="O84" s="29">
        <v>13617.9</v>
      </c>
      <c r="P84" s="29">
        <v>0</v>
      </c>
      <c r="Q84" s="74">
        <f t="shared" si="0"/>
        <v>0</v>
      </c>
      <c r="R84" s="27"/>
    </row>
    <row r="85" spans="1:19" ht="47.25" customHeight="1" x14ac:dyDescent="0.25">
      <c r="A85" s="6"/>
      <c r="B85" s="64"/>
      <c r="C85" s="63"/>
      <c r="D85" s="63"/>
      <c r="E85" s="10"/>
      <c r="F85" s="63"/>
      <c r="G85" s="63"/>
      <c r="H85" s="63"/>
      <c r="I85" s="63"/>
      <c r="J85" s="7"/>
      <c r="K85" s="8"/>
      <c r="L85" s="9"/>
      <c r="M85" s="70" t="s">
        <v>441</v>
      </c>
      <c r="N85" s="69" t="s">
        <v>442</v>
      </c>
      <c r="O85" s="33">
        <f t="shared" ref="O85:P85" si="1">O86</f>
        <v>204</v>
      </c>
      <c r="P85" s="33">
        <f t="shared" si="1"/>
        <v>100</v>
      </c>
      <c r="Q85" s="72">
        <f t="shared" si="0"/>
        <v>0.49019607843137253</v>
      </c>
      <c r="R85" s="27"/>
    </row>
    <row r="86" spans="1:19" ht="18.75" customHeight="1" x14ac:dyDescent="0.25">
      <c r="A86" s="6"/>
      <c r="B86" s="64"/>
      <c r="C86" s="63"/>
      <c r="D86" s="63"/>
      <c r="E86" s="10"/>
      <c r="F86" s="63"/>
      <c r="G86" s="63"/>
      <c r="H86" s="63"/>
      <c r="I86" s="63"/>
      <c r="J86" s="7"/>
      <c r="K86" s="8"/>
      <c r="L86" s="9"/>
      <c r="M86" s="65" t="s">
        <v>443</v>
      </c>
      <c r="N86" s="66" t="s">
        <v>444</v>
      </c>
      <c r="O86" s="50">
        <f>O87+O88</f>
        <v>204</v>
      </c>
      <c r="P86" s="50">
        <f>P87+P88</f>
        <v>100</v>
      </c>
      <c r="Q86" s="73">
        <f t="shared" ref="Q86:Q151" si="2">P86/O86</f>
        <v>0.49019607843137253</v>
      </c>
      <c r="R86" s="27"/>
    </row>
    <row r="87" spans="1:19" ht="48" customHeight="1" x14ac:dyDescent="0.25">
      <c r="A87" s="6"/>
      <c r="B87" s="64"/>
      <c r="C87" s="63"/>
      <c r="D87" s="63"/>
      <c r="E87" s="10"/>
      <c r="F87" s="63"/>
      <c r="G87" s="63"/>
      <c r="H87" s="63"/>
      <c r="I87" s="63"/>
      <c r="J87" s="7"/>
      <c r="K87" s="8"/>
      <c r="L87" s="9"/>
      <c r="M87" s="67" t="s">
        <v>445</v>
      </c>
      <c r="N87" s="68" t="s">
        <v>446</v>
      </c>
      <c r="O87" s="29">
        <v>100</v>
      </c>
      <c r="P87" s="29">
        <v>100</v>
      </c>
      <c r="Q87" s="74">
        <f t="shared" si="2"/>
        <v>1</v>
      </c>
      <c r="R87" s="27"/>
    </row>
    <row r="88" spans="1:19" ht="46.5" customHeight="1" x14ac:dyDescent="0.25">
      <c r="A88" s="6"/>
      <c r="B88" s="64"/>
      <c r="C88" s="63"/>
      <c r="D88" s="63"/>
      <c r="E88" s="10"/>
      <c r="F88" s="63"/>
      <c r="G88" s="63"/>
      <c r="H88" s="63"/>
      <c r="I88" s="63"/>
      <c r="J88" s="7"/>
      <c r="K88" s="8"/>
      <c r="L88" s="9"/>
      <c r="M88" s="67" t="s">
        <v>447</v>
      </c>
      <c r="N88" s="68" t="s">
        <v>448</v>
      </c>
      <c r="O88" s="29">
        <v>104</v>
      </c>
      <c r="P88" s="29">
        <v>0</v>
      </c>
      <c r="Q88" s="74">
        <f t="shared" si="2"/>
        <v>0</v>
      </c>
      <c r="R88" s="27"/>
    </row>
    <row r="89" spans="1:19" s="35" customFormat="1" ht="32.25" customHeight="1" x14ac:dyDescent="0.25">
      <c r="A89" s="30"/>
      <c r="B89" s="94" t="s">
        <v>5</v>
      </c>
      <c r="C89" s="94"/>
      <c r="D89" s="94"/>
      <c r="E89" s="39">
        <v>1301</v>
      </c>
      <c r="F89" s="95"/>
      <c r="G89" s="95"/>
      <c r="H89" s="95"/>
      <c r="I89" s="95"/>
      <c r="J89" s="36" t="s">
        <v>2</v>
      </c>
      <c r="K89" s="37">
        <v>730</v>
      </c>
      <c r="L89" s="38"/>
      <c r="M89" s="31" t="s">
        <v>7</v>
      </c>
      <c r="N89" s="32" t="s">
        <v>6</v>
      </c>
      <c r="O89" s="33">
        <f>O90</f>
        <v>20</v>
      </c>
      <c r="P89" s="33">
        <f>P90</f>
        <v>0</v>
      </c>
      <c r="Q89" s="72">
        <f t="shared" si="2"/>
        <v>0</v>
      </c>
      <c r="R89" s="34"/>
      <c r="S89" s="41"/>
    </row>
    <row r="90" spans="1:19" ht="33" customHeight="1" x14ac:dyDescent="0.25">
      <c r="A90" s="6"/>
      <c r="B90" s="93" t="s">
        <v>2</v>
      </c>
      <c r="C90" s="93"/>
      <c r="D90" s="93"/>
      <c r="E90" s="10">
        <v>1301</v>
      </c>
      <c r="F90" s="91"/>
      <c r="G90" s="91"/>
      <c r="H90" s="91"/>
      <c r="I90" s="91"/>
      <c r="J90" s="7" t="s">
        <v>2</v>
      </c>
      <c r="K90" s="8">
        <v>730</v>
      </c>
      <c r="L90" s="9"/>
      <c r="M90" s="28" t="s">
        <v>3</v>
      </c>
      <c r="N90" s="11" t="s">
        <v>4</v>
      </c>
      <c r="O90" s="29">
        <v>20</v>
      </c>
      <c r="P90" s="29">
        <v>0</v>
      </c>
      <c r="Q90" s="74">
        <f t="shared" si="2"/>
        <v>0</v>
      </c>
      <c r="R90" s="27"/>
    </row>
    <row r="91" spans="1:19" s="35" customFormat="1" ht="33.75" customHeight="1" x14ac:dyDescent="0.25">
      <c r="A91" s="30"/>
      <c r="B91" s="94" t="s">
        <v>161</v>
      </c>
      <c r="C91" s="94"/>
      <c r="D91" s="94"/>
      <c r="E91" s="39">
        <v>102</v>
      </c>
      <c r="F91" s="95"/>
      <c r="G91" s="95"/>
      <c r="H91" s="95"/>
      <c r="I91" s="95"/>
      <c r="J91" s="36" t="s">
        <v>408</v>
      </c>
      <c r="K91" s="37">
        <v>120</v>
      </c>
      <c r="L91" s="38"/>
      <c r="M91" s="31" t="s">
        <v>169</v>
      </c>
      <c r="N91" s="32" t="s">
        <v>168</v>
      </c>
      <c r="O91" s="33">
        <f>O92+O94+O97+O100+O102+O105+O108+O110</f>
        <v>49481.1</v>
      </c>
      <c r="P91" s="33">
        <f>P92+P94+P97+P100+P102+P105+P108+P110</f>
        <v>22627.600000000002</v>
      </c>
      <c r="Q91" s="72">
        <f t="shared" si="2"/>
        <v>0.45729783695188675</v>
      </c>
      <c r="R91" s="34"/>
      <c r="S91" s="41"/>
    </row>
    <row r="92" spans="1:19" s="53" customFormat="1" ht="33" customHeight="1" x14ac:dyDescent="0.25">
      <c r="A92" s="43"/>
      <c r="B92" s="92" t="s">
        <v>409</v>
      </c>
      <c r="C92" s="92"/>
      <c r="D92" s="92"/>
      <c r="E92" s="44">
        <v>102</v>
      </c>
      <c r="F92" s="90"/>
      <c r="G92" s="90"/>
      <c r="H92" s="90"/>
      <c r="I92" s="90"/>
      <c r="J92" s="45" t="s">
        <v>408</v>
      </c>
      <c r="K92" s="46">
        <v>120</v>
      </c>
      <c r="L92" s="47"/>
      <c r="M92" s="48" t="s">
        <v>412</v>
      </c>
      <c r="N92" s="49" t="s">
        <v>411</v>
      </c>
      <c r="O92" s="50">
        <f>O93</f>
        <v>1212.7</v>
      </c>
      <c r="P92" s="50">
        <f>P93</f>
        <v>537.79999999999995</v>
      </c>
      <c r="Q92" s="73">
        <f t="shared" si="2"/>
        <v>0.44347324152717071</v>
      </c>
      <c r="R92" s="51"/>
      <c r="S92" s="52"/>
    </row>
    <row r="93" spans="1:19" ht="62.25" customHeight="1" x14ac:dyDescent="0.25">
      <c r="A93" s="6"/>
      <c r="B93" s="93" t="s">
        <v>408</v>
      </c>
      <c r="C93" s="93"/>
      <c r="D93" s="93"/>
      <c r="E93" s="10">
        <v>102</v>
      </c>
      <c r="F93" s="91"/>
      <c r="G93" s="91"/>
      <c r="H93" s="91"/>
      <c r="I93" s="91"/>
      <c r="J93" s="7" t="s">
        <v>408</v>
      </c>
      <c r="K93" s="8">
        <v>120</v>
      </c>
      <c r="L93" s="9"/>
      <c r="M93" s="28" t="s">
        <v>410</v>
      </c>
      <c r="N93" s="11" t="s">
        <v>407</v>
      </c>
      <c r="O93" s="29">
        <v>1212.7</v>
      </c>
      <c r="P93" s="29">
        <v>537.79999999999995</v>
      </c>
      <c r="Q93" s="74">
        <f t="shared" si="2"/>
        <v>0.44347324152717071</v>
      </c>
      <c r="R93" s="27"/>
    </row>
    <row r="94" spans="1:19" s="53" customFormat="1" ht="35.25" customHeight="1" x14ac:dyDescent="0.25">
      <c r="A94" s="43"/>
      <c r="B94" s="92" t="s">
        <v>400</v>
      </c>
      <c r="C94" s="92"/>
      <c r="D94" s="92"/>
      <c r="E94" s="44">
        <v>103</v>
      </c>
      <c r="F94" s="90"/>
      <c r="G94" s="90"/>
      <c r="H94" s="90"/>
      <c r="I94" s="90"/>
      <c r="J94" s="45" t="s">
        <v>399</v>
      </c>
      <c r="K94" s="46">
        <v>240</v>
      </c>
      <c r="L94" s="47"/>
      <c r="M94" s="48" t="s">
        <v>406</v>
      </c>
      <c r="N94" s="49" t="s">
        <v>405</v>
      </c>
      <c r="O94" s="50">
        <f>O95+O96</f>
        <v>2051</v>
      </c>
      <c r="P94" s="50">
        <f>P95+P96</f>
        <v>881.6</v>
      </c>
      <c r="Q94" s="73">
        <f t="shared" si="2"/>
        <v>0.42983910287664556</v>
      </c>
      <c r="R94" s="51"/>
      <c r="S94" s="52"/>
    </row>
    <row r="95" spans="1:19" ht="60.75" customHeight="1" x14ac:dyDescent="0.25">
      <c r="A95" s="6"/>
      <c r="B95" s="93" t="s">
        <v>403</v>
      </c>
      <c r="C95" s="93"/>
      <c r="D95" s="93"/>
      <c r="E95" s="10">
        <v>103</v>
      </c>
      <c r="F95" s="91"/>
      <c r="G95" s="91"/>
      <c r="H95" s="91"/>
      <c r="I95" s="91"/>
      <c r="J95" s="7" t="s">
        <v>403</v>
      </c>
      <c r="K95" s="8">
        <v>120</v>
      </c>
      <c r="L95" s="9"/>
      <c r="M95" s="28" t="s">
        <v>404</v>
      </c>
      <c r="N95" s="11" t="s">
        <v>402</v>
      </c>
      <c r="O95" s="29">
        <v>1810.3</v>
      </c>
      <c r="P95" s="29">
        <v>837.7</v>
      </c>
      <c r="Q95" s="74">
        <f t="shared" si="2"/>
        <v>0.46274098215765347</v>
      </c>
      <c r="R95" s="27"/>
    </row>
    <row r="96" spans="1:19" ht="49.5" customHeight="1" x14ac:dyDescent="0.25">
      <c r="A96" s="6"/>
      <c r="B96" s="93" t="s">
        <v>399</v>
      </c>
      <c r="C96" s="93"/>
      <c r="D96" s="93"/>
      <c r="E96" s="10">
        <v>103</v>
      </c>
      <c r="F96" s="91"/>
      <c r="G96" s="91"/>
      <c r="H96" s="91"/>
      <c r="I96" s="91"/>
      <c r="J96" s="7" t="s">
        <v>399</v>
      </c>
      <c r="K96" s="8">
        <v>240</v>
      </c>
      <c r="L96" s="9"/>
      <c r="M96" s="28" t="s">
        <v>401</v>
      </c>
      <c r="N96" s="11" t="s">
        <v>398</v>
      </c>
      <c r="O96" s="29">
        <v>240.7</v>
      </c>
      <c r="P96" s="29">
        <v>43.9</v>
      </c>
      <c r="Q96" s="74">
        <f t="shared" si="2"/>
        <v>0.18238471125882841</v>
      </c>
      <c r="R96" s="27"/>
    </row>
    <row r="97" spans="1:21" s="53" customFormat="1" ht="32.25" customHeight="1" x14ac:dyDescent="0.25">
      <c r="A97" s="43"/>
      <c r="B97" s="92" t="s">
        <v>368</v>
      </c>
      <c r="C97" s="92"/>
      <c r="D97" s="92"/>
      <c r="E97" s="44">
        <v>106</v>
      </c>
      <c r="F97" s="90"/>
      <c r="G97" s="90"/>
      <c r="H97" s="90"/>
      <c r="I97" s="90"/>
      <c r="J97" s="45" t="s">
        <v>367</v>
      </c>
      <c r="K97" s="46">
        <v>850</v>
      </c>
      <c r="L97" s="47"/>
      <c r="M97" s="48" t="s">
        <v>374</v>
      </c>
      <c r="N97" s="49" t="s">
        <v>373</v>
      </c>
      <c r="O97" s="50">
        <f>O98+O99</f>
        <v>1573.6000000000001</v>
      </c>
      <c r="P97" s="50">
        <f>P98+P99</f>
        <v>709.9</v>
      </c>
      <c r="Q97" s="73">
        <f t="shared" si="2"/>
        <v>0.45113116420945598</v>
      </c>
      <c r="R97" s="51"/>
      <c r="S97" s="52"/>
    </row>
    <row r="98" spans="1:21" ht="62.25" customHeight="1" x14ac:dyDescent="0.25">
      <c r="A98" s="6"/>
      <c r="B98" s="93" t="s">
        <v>371</v>
      </c>
      <c r="C98" s="93"/>
      <c r="D98" s="93"/>
      <c r="E98" s="10">
        <v>106</v>
      </c>
      <c r="F98" s="91"/>
      <c r="G98" s="91"/>
      <c r="H98" s="91"/>
      <c r="I98" s="91"/>
      <c r="J98" s="7" t="s">
        <v>371</v>
      </c>
      <c r="K98" s="8">
        <v>120</v>
      </c>
      <c r="L98" s="9"/>
      <c r="M98" s="28" t="s">
        <v>372</v>
      </c>
      <c r="N98" s="11" t="s">
        <v>370</v>
      </c>
      <c r="O98" s="29">
        <v>1444.7</v>
      </c>
      <c r="P98" s="29">
        <v>649.1</v>
      </c>
      <c r="Q98" s="74">
        <f t="shared" si="2"/>
        <v>0.44929743199280125</v>
      </c>
      <c r="R98" s="27"/>
    </row>
    <row r="99" spans="1:21" ht="63.75" customHeight="1" x14ac:dyDescent="0.25">
      <c r="A99" s="6"/>
      <c r="B99" s="93" t="s">
        <v>367</v>
      </c>
      <c r="C99" s="93"/>
      <c r="D99" s="93"/>
      <c r="E99" s="10">
        <v>106</v>
      </c>
      <c r="F99" s="91"/>
      <c r="G99" s="91"/>
      <c r="H99" s="91"/>
      <c r="I99" s="91"/>
      <c r="J99" s="7" t="s">
        <v>367</v>
      </c>
      <c r="K99" s="8">
        <v>850</v>
      </c>
      <c r="L99" s="9"/>
      <c r="M99" s="28" t="s">
        <v>369</v>
      </c>
      <c r="N99" s="11" t="s">
        <v>366</v>
      </c>
      <c r="O99" s="29">
        <v>128.9</v>
      </c>
      <c r="P99" s="29">
        <v>60.8</v>
      </c>
      <c r="Q99" s="74">
        <f t="shared" si="2"/>
        <v>0.47168347556245149</v>
      </c>
      <c r="R99" s="27"/>
    </row>
    <row r="100" spans="1:21" s="53" customFormat="1" ht="33" customHeight="1" x14ac:dyDescent="0.25">
      <c r="A100" s="43"/>
      <c r="B100" s="92" t="s">
        <v>394</v>
      </c>
      <c r="C100" s="92"/>
      <c r="D100" s="92"/>
      <c r="E100" s="44">
        <v>104</v>
      </c>
      <c r="F100" s="90"/>
      <c r="G100" s="90"/>
      <c r="H100" s="90"/>
      <c r="I100" s="90"/>
      <c r="J100" s="45" t="s">
        <v>393</v>
      </c>
      <c r="K100" s="46">
        <v>120</v>
      </c>
      <c r="L100" s="47"/>
      <c r="M100" s="48" t="s">
        <v>397</v>
      </c>
      <c r="N100" s="49" t="s">
        <v>396</v>
      </c>
      <c r="O100" s="50">
        <f>O101</f>
        <v>1400.6</v>
      </c>
      <c r="P100" s="50">
        <f>P101</f>
        <v>678.4</v>
      </c>
      <c r="Q100" s="73">
        <f t="shared" si="2"/>
        <v>0.48436384406682853</v>
      </c>
      <c r="R100" s="51"/>
      <c r="S100" s="52"/>
    </row>
    <row r="101" spans="1:21" ht="63" customHeight="1" x14ac:dyDescent="0.25">
      <c r="A101" s="6"/>
      <c r="B101" s="93" t="s">
        <v>393</v>
      </c>
      <c r="C101" s="93"/>
      <c r="D101" s="93"/>
      <c r="E101" s="10">
        <v>104</v>
      </c>
      <c r="F101" s="91"/>
      <c r="G101" s="91"/>
      <c r="H101" s="91"/>
      <c r="I101" s="91"/>
      <c r="J101" s="7" t="s">
        <v>393</v>
      </c>
      <c r="K101" s="8">
        <v>120</v>
      </c>
      <c r="L101" s="9"/>
      <c r="M101" s="28" t="s">
        <v>395</v>
      </c>
      <c r="N101" s="11" t="s">
        <v>392</v>
      </c>
      <c r="O101" s="29">
        <v>1400.6</v>
      </c>
      <c r="P101" s="29">
        <v>678.4</v>
      </c>
      <c r="Q101" s="74">
        <f t="shared" si="2"/>
        <v>0.48436384406682853</v>
      </c>
      <c r="R101" s="27"/>
    </row>
    <row r="102" spans="1:21" s="53" customFormat="1" ht="34.5" customHeight="1" x14ac:dyDescent="0.25">
      <c r="A102" s="43"/>
      <c r="B102" s="92" t="s">
        <v>385</v>
      </c>
      <c r="C102" s="92"/>
      <c r="D102" s="92"/>
      <c r="E102" s="44">
        <v>104</v>
      </c>
      <c r="F102" s="90"/>
      <c r="G102" s="90"/>
      <c r="H102" s="90"/>
      <c r="I102" s="90"/>
      <c r="J102" s="45" t="s">
        <v>384</v>
      </c>
      <c r="K102" s="46">
        <v>850</v>
      </c>
      <c r="L102" s="47"/>
      <c r="M102" s="48" t="s">
        <v>391</v>
      </c>
      <c r="N102" s="49" t="s">
        <v>390</v>
      </c>
      <c r="O102" s="50">
        <f>O103+O104</f>
        <v>31156.9</v>
      </c>
      <c r="P102" s="50">
        <f>P103+P104</f>
        <v>14536.300000000001</v>
      </c>
      <c r="Q102" s="73">
        <f t="shared" si="2"/>
        <v>0.46655155037888879</v>
      </c>
      <c r="R102" s="51"/>
      <c r="S102" s="52"/>
    </row>
    <row r="103" spans="1:21" ht="62.25" customHeight="1" x14ac:dyDescent="0.25">
      <c r="A103" s="6"/>
      <c r="B103" s="93" t="s">
        <v>388</v>
      </c>
      <c r="C103" s="93"/>
      <c r="D103" s="93"/>
      <c r="E103" s="10">
        <v>104</v>
      </c>
      <c r="F103" s="91"/>
      <c r="G103" s="91"/>
      <c r="H103" s="91"/>
      <c r="I103" s="91"/>
      <c r="J103" s="7" t="s">
        <v>388</v>
      </c>
      <c r="K103" s="8">
        <v>120</v>
      </c>
      <c r="L103" s="9"/>
      <c r="M103" s="28" t="s">
        <v>389</v>
      </c>
      <c r="N103" s="11" t="s">
        <v>387</v>
      </c>
      <c r="O103" s="29">
        <v>27142.5</v>
      </c>
      <c r="P103" s="29">
        <v>12964.6</v>
      </c>
      <c r="Q103" s="74">
        <f t="shared" si="2"/>
        <v>0.47764944275582577</v>
      </c>
      <c r="R103" s="27"/>
    </row>
    <row r="104" spans="1:21" ht="48" customHeight="1" x14ac:dyDescent="0.25">
      <c r="A104" s="6"/>
      <c r="B104" s="93" t="s">
        <v>384</v>
      </c>
      <c r="C104" s="93"/>
      <c r="D104" s="93"/>
      <c r="E104" s="10">
        <v>104</v>
      </c>
      <c r="F104" s="91"/>
      <c r="G104" s="91"/>
      <c r="H104" s="91"/>
      <c r="I104" s="91"/>
      <c r="J104" s="7" t="s">
        <v>384</v>
      </c>
      <c r="K104" s="8">
        <v>850</v>
      </c>
      <c r="L104" s="9"/>
      <c r="M104" s="28" t="s">
        <v>386</v>
      </c>
      <c r="N104" s="11" t="s">
        <v>383</v>
      </c>
      <c r="O104" s="29">
        <v>4014.4</v>
      </c>
      <c r="P104" s="29">
        <v>1571.7</v>
      </c>
      <c r="Q104" s="74">
        <f t="shared" si="2"/>
        <v>0.39151554404145078</v>
      </c>
      <c r="R104" s="27"/>
    </row>
    <row r="105" spans="1:21" s="53" customFormat="1" ht="46.5" customHeight="1" x14ac:dyDescent="0.25">
      <c r="A105" s="43"/>
      <c r="B105" s="92" t="s">
        <v>160</v>
      </c>
      <c r="C105" s="92"/>
      <c r="D105" s="92"/>
      <c r="E105" s="44">
        <v>106</v>
      </c>
      <c r="F105" s="90"/>
      <c r="G105" s="90"/>
      <c r="H105" s="90"/>
      <c r="I105" s="90"/>
      <c r="J105" s="45" t="s">
        <v>159</v>
      </c>
      <c r="K105" s="46">
        <v>850</v>
      </c>
      <c r="L105" s="47"/>
      <c r="M105" s="48" t="s">
        <v>167</v>
      </c>
      <c r="N105" s="49" t="s">
        <v>166</v>
      </c>
      <c r="O105" s="50">
        <f>O106+O107</f>
        <v>8111.6</v>
      </c>
      <c r="P105" s="50">
        <f>P106+P107</f>
        <v>3991.7</v>
      </c>
      <c r="Q105" s="73">
        <f t="shared" si="2"/>
        <v>0.49209773657478173</v>
      </c>
      <c r="R105" s="51"/>
      <c r="S105" s="77"/>
      <c r="T105" s="77"/>
      <c r="U105" s="78"/>
    </row>
    <row r="106" spans="1:21" ht="64.5" customHeight="1" x14ac:dyDescent="0.25">
      <c r="A106" s="6"/>
      <c r="B106" s="93" t="s">
        <v>164</v>
      </c>
      <c r="C106" s="93"/>
      <c r="D106" s="93"/>
      <c r="E106" s="10">
        <v>106</v>
      </c>
      <c r="F106" s="91"/>
      <c r="G106" s="91"/>
      <c r="H106" s="91"/>
      <c r="I106" s="91"/>
      <c r="J106" s="7" t="s">
        <v>164</v>
      </c>
      <c r="K106" s="8">
        <v>120</v>
      </c>
      <c r="L106" s="9"/>
      <c r="M106" s="28" t="s">
        <v>165</v>
      </c>
      <c r="N106" s="11" t="s">
        <v>163</v>
      </c>
      <c r="O106" s="29">
        <v>7974.1</v>
      </c>
      <c r="P106" s="29">
        <v>3932.2</v>
      </c>
      <c r="Q106" s="74">
        <f t="shared" si="2"/>
        <v>0.49312148079407075</v>
      </c>
      <c r="R106" s="27"/>
      <c r="S106" s="58"/>
      <c r="T106" s="58"/>
      <c r="U106" s="59"/>
    </row>
    <row r="107" spans="1:21" ht="66" customHeight="1" x14ac:dyDescent="0.25">
      <c r="A107" s="6"/>
      <c r="B107" s="93" t="s">
        <v>159</v>
      </c>
      <c r="C107" s="93"/>
      <c r="D107" s="93"/>
      <c r="E107" s="10">
        <v>106</v>
      </c>
      <c r="F107" s="91"/>
      <c r="G107" s="91"/>
      <c r="H107" s="91"/>
      <c r="I107" s="91"/>
      <c r="J107" s="7" t="s">
        <v>159</v>
      </c>
      <c r="K107" s="8">
        <v>850</v>
      </c>
      <c r="L107" s="9"/>
      <c r="M107" s="28" t="s">
        <v>162</v>
      </c>
      <c r="N107" s="11" t="s">
        <v>158</v>
      </c>
      <c r="O107" s="29">
        <v>137.5</v>
      </c>
      <c r="P107" s="29">
        <v>59.5</v>
      </c>
      <c r="Q107" s="74">
        <f t="shared" si="2"/>
        <v>0.43272727272727274</v>
      </c>
      <c r="R107" s="27"/>
      <c r="S107" s="58"/>
      <c r="T107" s="58"/>
      <c r="U107" s="59"/>
    </row>
    <row r="108" spans="1:21" s="53" customFormat="1" ht="78.75" customHeight="1" x14ac:dyDescent="0.25">
      <c r="A108" s="43"/>
      <c r="B108" s="92" t="s">
        <v>359</v>
      </c>
      <c r="C108" s="92"/>
      <c r="D108" s="92"/>
      <c r="E108" s="44">
        <v>113</v>
      </c>
      <c r="F108" s="90"/>
      <c r="G108" s="90"/>
      <c r="H108" s="90"/>
      <c r="I108" s="90"/>
      <c r="J108" s="45" t="s">
        <v>358</v>
      </c>
      <c r="K108" s="46">
        <v>850</v>
      </c>
      <c r="L108" s="47"/>
      <c r="M108" s="48" t="s">
        <v>362</v>
      </c>
      <c r="N108" s="49" t="s">
        <v>361</v>
      </c>
      <c r="O108" s="50">
        <f>O109</f>
        <v>3860.7</v>
      </c>
      <c r="P108" s="50">
        <f>P109</f>
        <v>1271.2</v>
      </c>
      <c r="Q108" s="73">
        <f t="shared" si="2"/>
        <v>0.32926671329033597</v>
      </c>
      <c r="R108" s="51"/>
      <c r="S108" s="52"/>
    </row>
    <row r="109" spans="1:21" ht="76.5" customHeight="1" x14ac:dyDescent="0.25">
      <c r="A109" s="6"/>
      <c r="B109" s="93" t="s">
        <v>358</v>
      </c>
      <c r="C109" s="93"/>
      <c r="D109" s="93"/>
      <c r="E109" s="10">
        <v>113</v>
      </c>
      <c r="F109" s="91"/>
      <c r="G109" s="91"/>
      <c r="H109" s="91"/>
      <c r="I109" s="91"/>
      <c r="J109" s="7" t="s">
        <v>358</v>
      </c>
      <c r="K109" s="8">
        <v>850</v>
      </c>
      <c r="L109" s="9"/>
      <c r="M109" s="28" t="s">
        <v>360</v>
      </c>
      <c r="N109" s="11" t="s">
        <v>357</v>
      </c>
      <c r="O109" s="29">
        <v>3860.7</v>
      </c>
      <c r="P109" s="29">
        <v>1271.2</v>
      </c>
      <c r="Q109" s="74">
        <f t="shared" si="2"/>
        <v>0.32926671329033597</v>
      </c>
      <c r="R109" s="27"/>
    </row>
    <row r="110" spans="1:21" ht="36.75" customHeight="1" x14ac:dyDescent="0.25">
      <c r="A110" s="6"/>
      <c r="B110" s="64"/>
      <c r="C110" s="63"/>
      <c r="D110" s="63"/>
      <c r="E110" s="10"/>
      <c r="F110" s="63"/>
      <c r="G110" s="63"/>
      <c r="H110" s="63"/>
      <c r="I110" s="63"/>
      <c r="J110" s="7"/>
      <c r="K110" s="8"/>
      <c r="L110" s="9"/>
      <c r="M110" s="48" t="s">
        <v>449</v>
      </c>
      <c r="N110" s="49" t="s">
        <v>450</v>
      </c>
      <c r="O110" s="50">
        <f t="shared" ref="O110:P110" si="3">O111</f>
        <v>114</v>
      </c>
      <c r="P110" s="50">
        <f t="shared" si="3"/>
        <v>20.7</v>
      </c>
      <c r="Q110" s="73">
        <f t="shared" si="2"/>
        <v>0.18157894736842103</v>
      </c>
      <c r="R110" s="27"/>
    </row>
    <row r="111" spans="1:21" ht="47.25" customHeight="1" x14ac:dyDescent="0.25">
      <c r="A111" s="6"/>
      <c r="B111" s="64"/>
      <c r="C111" s="63"/>
      <c r="D111" s="63"/>
      <c r="E111" s="10"/>
      <c r="F111" s="63"/>
      <c r="G111" s="63"/>
      <c r="H111" s="63"/>
      <c r="I111" s="63"/>
      <c r="J111" s="7"/>
      <c r="K111" s="8"/>
      <c r="L111" s="9"/>
      <c r="M111" s="28" t="s">
        <v>451</v>
      </c>
      <c r="N111" s="11" t="s">
        <v>452</v>
      </c>
      <c r="O111" s="29">
        <v>114</v>
      </c>
      <c r="P111" s="29">
        <v>20.7</v>
      </c>
      <c r="Q111" s="74">
        <f t="shared" si="2"/>
        <v>0.18157894736842103</v>
      </c>
      <c r="R111" s="27"/>
    </row>
    <row r="112" spans="1:21" s="35" customFormat="1" ht="60" customHeight="1" x14ac:dyDescent="0.25">
      <c r="A112" s="30"/>
      <c r="B112" s="94" t="s">
        <v>47</v>
      </c>
      <c r="C112" s="94"/>
      <c r="D112" s="94"/>
      <c r="E112" s="39">
        <v>113</v>
      </c>
      <c r="F112" s="95"/>
      <c r="G112" s="95"/>
      <c r="H112" s="95"/>
      <c r="I112" s="95"/>
      <c r="J112" s="36" t="s">
        <v>355</v>
      </c>
      <c r="K112" s="37">
        <v>240</v>
      </c>
      <c r="L112" s="38"/>
      <c r="M112" s="31" t="s">
        <v>49</v>
      </c>
      <c r="N112" s="32" t="s">
        <v>48</v>
      </c>
      <c r="O112" s="33">
        <f>O113+O114+O115+O116+O117+O118</f>
        <v>9648.3000000000011</v>
      </c>
      <c r="P112" s="33">
        <f>P113+P114+P115+P116+P117+P118</f>
        <v>4401.2</v>
      </c>
      <c r="Q112" s="72">
        <f t="shared" si="2"/>
        <v>0.45616326192178924</v>
      </c>
      <c r="R112" s="34"/>
      <c r="S112" s="41"/>
    </row>
    <row r="113" spans="1:19" ht="62.25" customHeight="1" x14ac:dyDescent="0.25">
      <c r="A113" s="6"/>
      <c r="B113" s="93" t="s">
        <v>355</v>
      </c>
      <c r="C113" s="93"/>
      <c r="D113" s="93"/>
      <c r="E113" s="10">
        <v>113</v>
      </c>
      <c r="F113" s="91"/>
      <c r="G113" s="91"/>
      <c r="H113" s="91"/>
      <c r="I113" s="91"/>
      <c r="J113" s="7" t="s">
        <v>355</v>
      </c>
      <c r="K113" s="8">
        <v>240</v>
      </c>
      <c r="L113" s="9"/>
      <c r="M113" s="28" t="s">
        <v>356</v>
      </c>
      <c r="N113" s="11" t="s">
        <v>354</v>
      </c>
      <c r="O113" s="29">
        <v>105.9</v>
      </c>
      <c r="P113" s="29">
        <v>0</v>
      </c>
      <c r="Q113" s="74">
        <f t="shared" si="2"/>
        <v>0</v>
      </c>
      <c r="R113" s="27"/>
    </row>
    <row r="114" spans="1:19" ht="61.5" customHeight="1" x14ac:dyDescent="0.25">
      <c r="A114" s="6"/>
      <c r="B114" s="93" t="s">
        <v>46</v>
      </c>
      <c r="C114" s="93"/>
      <c r="D114" s="93"/>
      <c r="E114" s="10">
        <v>1006</v>
      </c>
      <c r="F114" s="91"/>
      <c r="G114" s="91"/>
      <c r="H114" s="91"/>
      <c r="I114" s="91"/>
      <c r="J114" s="7" t="s">
        <v>46</v>
      </c>
      <c r="K114" s="8">
        <v>850</v>
      </c>
      <c r="L114" s="9"/>
      <c r="M114" s="28" t="s">
        <v>427</v>
      </c>
      <c r="N114" s="11" t="s">
        <v>45</v>
      </c>
      <c r="O114" s="29">
        <v>7771.4</v>
      </c>
      <c r="P114" s="29">
        <v>3611.4</v>
      </c>
      <c r="Q114" s="74">
        <f t="shared" si="2"/>
        <v>0.46470391435262631</v>
      </c>
      <c r="R114" s="27"/>
    </row>
    <row r="115" spans="1:19" ht="49.5" customHeight="1" x14ac:dyDescent="0.25">
      <c r="A115" s="6"/>
      <c r="B115" s="93" t="s">
        <v>382</v>
      </c>
      <c r="C115" s="93"/>
      <c r="D115" s="93"/>
      <c r="E115" s="10">
        <v>104</v>
      </c>
      <c r="F115" s="91"/>
      <c r="G115" s="91"/>
      <c r="H115" s="91"/>
      <c r="I115" s="91"/>
      <c r="J115" s="7" t="s">
        <v>382</v>
      </c>
      <c r="K115" s="8">
        <v>240</v>
      </c>
      <c r="L115" s="9"/>
      <c r="M115" s="28" t="s">
        <v>424</v>
      </c>
      <c r="N115" s="11" t="s">
        <v>381</v>
      </c>
      <c r="O115" s="29">
        <v>431.7</v>
      </c>
      <c r="P115" s="29">
        <v>204.8</v>
      </c>
      <c r="Q115" s="74">
        <f t="shared" si="2"/>
        <v>0.4744035209636322</v>
      </c>
      <c r="R115" s="27"/>
    </row>
    <row r="116" spans="1:19" ht="62.25" customHeight="1" x14ac:dyDescent="0.25">
      <c r="A116" s="6"/>
      <c r="B116" s="93" t="s">
        <v>380</v>
      </c>
      <c r="C116" s="93"/>
      <c r="D116" s="93"/>
      <c r="E116" s="10">
        <v>104</v>
      </c>
      <c r="F116" s="91"/>
      <c r="G116" s="91"/>
      <c r="H116" s="91"/>
      <c r="I116" s="91"/>
      <c r="J116" s="7" t="s">
        <v>380</v>
      </c>
      <c r="K116" s="8">
        <v>240</v>
      </c>
      <c r="L116" s="9"/>
      <c r="M116" s="28" t="s">
        <v>425</v>
      </c>
      <c r="N116" s="11" t="s">
        <v>379</v>
      </c>
      <c r="O116" s="29">
        <v>1295.2</v>
      </c>
      <c r="P116" s="29">
        <v>577.79999999999995</v>
      </c>
      <c r="Q116" s="74">
        <f t="shared" si="2"/>
        <v>0.44610870907967876</v>
      </c>
      <c r="R116" s="27"/>
    </row>
    <row r="117" spans="1:19" ht="61.5" customHeight="1" x14ac:dyDescent="0.25">
      <c r="A117" s="6"/>
      <c r="B117" s="93" t="s">
        <v>378</v>
      </c>
      <c r="C117" s="93"/>
      <c r="D117" s="93"/>
      <c r="E117" s="10">
        <v>104</v>
      </c>
      <c r="F117" s="91"/>
      <c r="G117" s="91"/>
      <c r="H117" s="91"/>
      <c r="I117" s="91"/>
      <c r="J117" s="7" t="s">
        <v>378</v>
      </c>
      <c r="K117" s="8">
        <v>240</v>
      </c>
      <c r="L117" s="9"/>
      <c r="M117" s="28" t="s">
        <v>426</v>
      </c>
      <c r="N117" s="11" t="s">
        <v>377</v>
      </c>
      <c r="O117" s="29">
        <v>36.700000000000003</v>
      </c>
      <c r="P117" s="29">
        <v>7.2</v>
      </c>
      <c r="Q117" s="74">
        <f t="shared" si="2"/>
        <v>0.19618528610354222</v>
      </c>
      <c r="R117" s="27"/>
    </row>
    <row r="118" spans="1:19" ht="79.5" customHeight="1" x14ac:dyDescent="0.25">
      <c r="A118" s="6"/>
      <c r="B118" s="93" t="s">
        <v>376</v>
      </c>
      <c r="C118" s="93"/>
      <c r="D118" s="93"/>
      <c r="E118" s="10">
        <v>104</v>
      </c>
      <c r="F118" s="91"/>
      <c r="G118" s="91"/>
      <c r="H118" s="91"/>
      <c r="I118" s="91"/>
      <c r="J118" s="7" t="s">
        <v>376</v>
      </c>
      <c r="K118" s="8">
        <v>240</v>
      </c>
      <c r="L118" s="9"/>
      <c r="M118" s="28" t="s">
        <v>428</v>
      </c>
      <c r="N118" s="11" t="s">
        <v>375</v>
      </c>
      <c r="O118" s="29">
        <v>7.4</v>
      </c>
      <c r="P118" s="29">
        <v>0</v>
      </c>
      <c r="Q118" s="74">
        <f t="shared" si="2"/>
        <v>0</v>
      </c>
      <c r="R118" s="27"/>
    </row>
    <row r="119" spans="1:19" s="35" customFormat="1" ht="60" customHeight="1" x14ac:dyDescent="0.25">
      <c r="A119" s="30"/>
      <c r="B119" s="94" t="s">
        <v>333</v>
      </c>
      <c r="C119" s="94"/>
      <c r="D119" s="94"/>
      <c r="E119" s="39">
        <v>309</v>
      </c>
      <c r="F119" s="95"/>
      <c r="G119" s="95"/>
      <c r="H119" s="95"/>
      <c r="I119" s="95"/>
      <c r="J119" s="36" t="s">
        <v>331</v>
      </c>
      <c r="K119" s="37">
        <v>240</v>
      </c>
      <c r="L119" s="38"/>
      <c r="M119" s="31" t="s">
        <v>338</v>
      </c>
      <c r="N119" s="32" t="s">
        <v>337</v>
      </c>
      <c r="O119" s="33">
        <f>O120+O122+O124</f>
        <v>1014.6</v>
      </c>
      <c r="P119" s="33">
        <f>P120+P122+P124</f>
        <v>169.8</v>
      </c>
      <c r="Q119" s="72">
        <f t="shared" si="2"/>
        <v>0.16735659373151981</v>
      </c>
      <c r="R119" s="34"/>
      <c r="S119" s="41"/>
    </row>
    <row r="120" spans="1:19" s="35" customFormat="1" ht="30" customHeight="1" x14ac:dyDescent="0.25">
      <c r="A120" s="30"/>
      <c r="B120" s="79"/>
      <c r="C120" s="79"/>
      <c r="D120" s="79"/>
      <c r="E120" s="39"/>
      <c r="F120" s="80"/>
      <c r="G120" s="80"/>
      <c r="H120" s="80"/>
      <c r="I120" s="80"/>
      <c r="J120" s="36"/>
      <c r="K120" s="37"/>
      <c r="L120" s="38"/>
      <c r="M120" s="48" t="s">
        <v>506</v>
      </c>
      <c r="N120" s="49" t="s">
        <v>507</v>
      </c>
      <c r="O120" s="50">
        <f>O121</f>
        <v>434.6</v>
      </c>
      <c r="P120" s="50">
        <f>P121</f>
        <v>0</v>
      </c>
      <c r="Q120" s="73">
        <f t="shared" si="2"/>
        <v>0</v>
      </c>
      <c r="R120" s="34"/>
      <c r="S120" s="41"/>
    </row>
    <row r="121" spans="1:19" s="35" customFormat="1" ht="49.5" customHeight="1" x14ac:dyDescent="0.25">
      <c r="A121" s="30"/>
      <c r="B121" s="79"/>
      <c r="C121" s="79"/>
      <c r="D121" s="79"/>
      <c r="E121" s="39"/>
      <c r="F121" s="80"/>
      <c r="G121" s="80"/>
      <c r="H121" s="80"/>
      <c r="I121" s="80"/>
      <c r="J121" s="36"/>
      <c r="K121" s="37"/>
      <c r="L121" s="38"/>
      <c r="M121" s="28" t="s">
        <v>508</v>
      </c>
      <c r="N121" s="11" t="s">
        <v>509</v>
      </c>
      <c r="O121" s="29">
        <v>434.6</v>
      </c>
      <c r="P121" s="33">
        <v>0</v>
      </c>
      <c r="Q121" s="74">
        <f t="shared" si="2"/>
        <v>0</v>
      </c>
      <c r="R121" s="34"/>
      <c r="S121" s="41"/>
    </row>
    <row r="122" spans="1:19" s="53" customFormat="1" ht="31.5" customHeight="1" x14ac:dyDescent="0.25">
      <c r="A122" s="43"/>
      <c r="B122" s="92" t="s">
        <v>332</v>
      </c>
      <c r="C122" s="92"/>
      <c r="D122" s="92"/>
      <c r="E122" s="44">
        <v>309</v>
      </c>
      <c r="F122" s="90"/>
      <c r="G122" s="90"/>
      <c r="H122" s="90"/>
      <c r="I122" s="90"/>
      <c r="J122" s="45" t="s">
        <v>331</v>
      </c>
      <c r="K122" s="46">
        <v>240</v>
      </c>
      <c r="L122" s="47"/>
      <c r="M122" s="48" t="s">
        <v>336</v>
      </c>
      <c r="N122" s="49" t="s">
        <v>335</v>
      </c>
      <c r="O122" s="50">
        <f>O123</f>
        <v>500</v>
      </c>
      <c r="P122" s="50">
        <f>P123</f>
        <v>99.8</v>
      </c>
      <c r="Q122" s="73">
        <f t="shared" si="2"/>
        <v>0.1996</v>
      </c>
      <c r="R122" s="51"/>
      <c r="S122" s="52"/>
    </row>
    <row r="123" spans="1:19" ht="33.75" customHeight="1" x14ac:dyDescent="0.25">
      <c r="A123" s="6"/>
      <c r="B123" s="93" t="s">
        <v>331</v>
      </c>
      <c r="C123" s="93"/>
      <c r="D123" s="93"/>
      <c r="E123" s="10">
        <v>309</v>
      </c>
      <c r="F123" s="91"/>
      <c r="G123" s="91"/>
      <c r="H123" s="91"/>
      <c r="I123" s="91"/>
      <c r="J123" s="7" t="s">
        <v>331</v>
      </c>
      <c r="K123" s="8">
        <v>240</v>
      </c>
      <c r="L123" s="9"/>
      <c r="M123" s="28" t="s">
        <v>334</v>
      </c>
      <c r="N123" s="11" t="s">
        <v>330</v>
      </c>
      <c r="O123" s="29">
        <v>500</v>
      </c>
      <c r="P123" s="29">
        <v>99.8</v>
      </c>
      <c r="Q123" s="74">
        <f t="shared" si="2"/>
        <v>0.1996</v>
      </c>
      <c r="R123" s="27"/>
    </row>
    <row r="124" spans="1:19" ht="33.75" customHeight="1" x14ac:dyDescent="0.25">
      <c r="A124" s="6"/>
      <c r="B124" s="64"/>
      <c r="C124" s="63"/>
      <c r="D124" s="63"/>
      <c r="E124" s="10"/>
      <c r="F124" s="63"/>
      <c r="G124" s="63"/>
      <c r="H124" s="63"/>
      <c r="I124" s="63"/>
      <c r="J124" s="7"/>
      <c r="K124" s="8"/>
      <c r="L124" s="9"/>
      <c r="M124" s="65" t="s">
        <v>453</v>
      </c>
      <c r="N124" s="66" t="s">
        <v>454</v>
      </c>
      <c r="O124" s="50">
        <f>O125</f>
        <v>80</v>
      </c>
      <c r="P124" s="50">
        <f>P125</f>
        <v>70</v>
      </c>
      <c r="Q124" s="73">
        <f t="shared" si="2"/>
        <v>0.875</v>
      </c>
      <c r="R124" s="27"/>
    </row>
    <row r="125" spans="1:19" ht="49.5" customHeight="1" x14ac:dyDescent="0.25">
      <c r="A125" s="6"/>
      <c r="B125" s="64"/>
      <c r="C125" s="63"/>
      <c r="D125" s="63"/>
      <c r="E125" s="10"/>
      <c r="F125" s="63"/>
      <c r="G125" s="63"/>
      <c r="H125" s="63"/>
      <c r="I125" s="63"/>
      <c r="J125" s="7"/>
      <c r="K125" s="8"/>
      <c r="L125" s="9"/>
      <c r="M125" s="67" t="s">
        <v>455</v>
      </c>
      <c r="N125" s="68" t="s">
        <v>456</v>
      </c>
      <c r="O125" s="29">
        <v>80</v>
      </c>
      <c r="P125" s="29">
        <v>70</v>
      </c>
      <c r="Q125" s="74">
        <f t="shared" si="2"/>
        <v>0.875</v>
      </c>
      <c r="R125" s="27"/>
    </row>
    <row r="126" spans="1:19" s="35" customFormat="1" ht="30" customHeight="1" x14ac:dyDescent="0.25">
      <c r="A126" s="30"/>
      <c r="B126" s="94" t="s">
        <v>342</v>
      </c>
      <c r="C126" s="94"/>
      <c r="D126" s="94"/>
      <c r="E126" s="39">
        <v>203</v>
      </c>
      <c r="F126" s="95"/>
      <c r="G126" s="95"/>
      <c r="H126" s="95"/>
      <c r="I126" s="95"/>
      <c r="J126" s="36" t="s">
        <v>340</v>
      </c>
      <c r="K126" s="37">
        <v>240</v>
      </c>
      <c r="L126" s="38"/>
      <c r="M126" s="31" t="s">
        <v>347</v>
      </c>
      <c r="N126" s="32" t="s">
        <v>346</v>
      </c>
      <c r="O126" s="33">
        <f>O127</f>
        <v>1162.0999999999999</v>
      </c>
      <c r="P126" s="33">
        <f>P127</f>
        <v>460</v>
      </c>
      <c r="Q126" s="72">
        <f t="shared" si="2"/>
        <v>0.39583512606488258</v>
      </c>
      <c r="R126" s="34"/>
      <c r="S126" s="41"/>
    </row>
    <row r="127" spans="1:19" s="53" customFormat="1" ht="33" customHeight="1" x14ac:dyDescent="0.25">
      <c r="A127" s="43"/>
      <c r="B127" s="92" t="s">
        <v>341</v>
      </c>
      <c r="C127" s="92"/>
      <c r="D127" s="92"/>
      <c r="E127" s="44">
        <v>203</v>
      </c>
      <c r="F127" s="90"/>
      <c r="G127" s="90"/>
      <c r="H127" s="90"/>
      <c r="I127" s="90"/>
      <c r="J127" s="45" t="s">
        <v>340</v>
      </c>
      <c r="K127" s="46">
        <v>240</v>
      </c>
      <c r="L127" s="47"/>
      <c r="M127" s="48" t="s">
        <v>345</v>
      </c>
      <c r="N127" s="49" t="s">
        <v>344</v>
      </c>
      <c r="O127" s="50">
        <f>O128</f>
        <v>1162.0999999999999</v>
      </c>
      <c r="P127" s="50">
        <f>P128</f>
        <v>460</v>
      </c>
      <c r="Q127" s="73">
        <f t="shared" si="2"/>
        <v>0.39583512606488258</v>
      </c>
      <c r="R127" s="51"/>
      <c r="S127" s="52"/>
    </row>
    <row r="128" spans="1:19" ht="32.25" customHeight="1" x14ac:dyDescent="0.25">
      <c r="A128" s="6"/>
      <c r="B128" s="93" t="s">
        <v>340</v>
      </c>
      <c r="C128" s="93"/>
      <c r="D128" s="93"/>
      <c r="E128" s="10">
        <v>203</v>
      </c>
      <c r="F128" s="91"/>
      <c r="G128" s="91"/>
      <c r="H128" s="91"/>
      <c r="I128" s="91"/>
      <c r="J128" s="7" t="s">
        <v>340</v>
      </c>
      <c r="K128" s="8">
        <v>240</v>
      </c>
      <c r="L128" s="9"/>
      <c r="M128" s="28" t="s">
        <v>343</v>
      </c>
      <c r="N128" s="11" t="s">
        <v>339</v>
      </c>
      <c r="O128" s="29">
        <v>1162.0999999999999</v>
      </c>
      <c r="P128" s="29">
        <v>460</v>
      </c>
      <c r="Q128" s="74">
        <f t="shared" si="2"/>
        <v>0.39583512606488258</v>
      </c>
      <c r="R128" s="27"/>
    </row>
    <row r="129" spans="1:254" s="35" customFormat="1" ht="32.25" customHeight="1" x14ac:dyDescent="0.25">
      <c r="A129" s="30"/>
      <c r="B129" s="94" t="s">
        <v>324</v>
      </c>
      <c r="C129" s="94"/>
      <c r="D129" s="94"/>
      <c r="E129" s="39">
        <v>412</v>
      </c>
      <c r="F129" s="95"/>
      <c r="G129" s="95"/>
      <c r="H129" s="95"/>
      <c r="I129" s="95"/>
      <c r="J129" s="36" t="s">
        <v>322</v>
      </c>
      <c r="K129" s="37">
        <v>240</v>
      </c>
      <c r="L129" s="38"/>
      <c r="M129" s="31" t="s">
        <v>329</v>
      </c>
      <c r="N129" s="32" t="s">
        <v>328</v>
      </c>
      <c r="O129" s="33">
        <f>O130</f>
        <v>100</v>
      </c>
      <c r="P129" s="33">
        <f>P130</f>
        <v>0</v>
      </c>
      <c r="Q129" s="72">
        <f t="shared" si="2"/>
        <v>0</v>
      </c>
      <c r="R129" s="34"/>
      <c r="S129" s="41"/>
    </row>
    <row r="130" spans="1:254" s="53" customFormat="1" ht="16.5" customHeight="1" x14ac:dyDescent="0.25">
      <c r="A130" s="43"/>
      <c r="B130" s="92" t="s">
        <v>323</v>
      </c>
      <c r="C130" s="92"/>
      <c r="D130" s="92"/>
      <c r="E130" s="44">
        <v>412</v>
      </c>
      <c r="F130" s="90"/>
      <c r="G130" s="90"/>
      <c r="H130" s="90"/>
      <c r="I130" s="90"/>
      <c r="J130" s="45" t="s">
        <v>322</v>
      </c>
      <c r="K130" s="46">
        <v>240</v>
      </c>
      <c r="L130" s="47"/>
      <c r="M130" s="48" t="s">
        <v>327</v>
      </c>
      <c r="N130" s="49" t="s">
        <v>326</v>
      </c>
      <c r="O130" s="50">
        <f>O131</f>
        <v>100</v>
      </c>
      <c r="P130" s="50">
        <f>P131</f>
        <v>0</v>
      </c>
      <c r="Q130" s="73">
        <f t="shared" si="2"/>
        <v>0</v>
      </c>
      <c r="R130" s="51"/>
      <c r="S130" s="52"/>
    </row>
    <row r="131" spans="1:254" ht="62.25" customHeight="1" x14ac:dyDescent="0.25">
      <c r="A131" s="6"/>
      <c r="B131" s="93" t="s">
        <v>322</v>
      </c>
      <c r="C131" s="93"/>
      <c r="D131" s="93"/>
      <c r="E131" s="10">
        <v>412</v>
      </c>
      <c r="F131" s="91"/>
      <c r="G131" s="91"/>
      <c r="H131" s="91"/>
      <c r="I131" s="91"/>
      <c r="J131" s="7" t="s">
        <v>322</v>
      </c>
      <c r="K131" s="8">
        <v>240</v>
      </c>
      <c r="L131" s="9"/>
      <c r="M131" s="28" t="s">
        <v>325</v>
      </c>
      <c r="N131" s="11" t="s">
        <v>321</v>
      </c>
      <c r="O131" s="29">
        <v>100</v>
      </c>
      <c r="P131" s="29">
        <v>0</v>
      </c>
      <c r="Q131" s="74">
        <f t="shared" si="2"/>
        <v>0</v>
      </c>
      <c r="R131" s="27"/>
    </row>
    <row r="132" spans="1:254" s="35" customFormat="1" ht="30.75" customHeight="1" x14ac:dyDescent="0.25">
      <c r="A132" s="30"/>
      <c r="B132" s="94" t="s">
        <v>36</v>
      </c>
      <c r="C132" s="94"/>
      <c r="D132" s="94"/>
      <c r="E132" s="39">
        <v>1003</v>
      </c>
      <c r="F132" s="95"/>
      <c r="G132" s="95"/>
      <c r="H132" s="95"/>
      <c r="I132" s="95"/>
      <c r="J132" s="36" t="s">
        <v>84</v>
      </c>
      <c r="K132" s="37">
        <v>310</v>
      </c>
      <c r="L132" s="38"/>
      <c r="M132" s="31" t="s">
        <v>44</v>
      </c>
      <c r="N132" s="32" t="s">
        <v>43</v>
      </c>
      <c r="O132" s="33">
        <f>O133+O166</f>
        <v>160666.29999999999</v>
      </c>
      <c r="P132" s="33">
        <f>P133+P166</f>
        <v>65189.299999999988</v>
      </c>
      <c r="Q132" s="72">
        <f t="shared" si="2"/>
        <v>0.40574345709087711</v>
      </c>
      <c r="R132" s="34"/>
      <c r="S132" s="41"/>
    </row>
    <row r="133" spans="1:254" s="53" customFormat="1" ht="31.5" customHeight="1" x14ac:dyDescent="0.25">
      <c r="A133" s="43"/>
      <c r="B133" s="92" t="s">
        <v>52</v>
      </c>
      <c r="C133" s="92"/>
      <c r="D133" s="92"/>
      <c r="E133" s="44">
        <v>1003</v>
      </c>
      <c r="F133" s="90"/>
      <c r="G133" s="90"/>
      <c r="H133" s="90"/>
      <c r="I133" s="90"/>
      <c r="J133" s="45" t="s">
        <v>84</v>
      </c>
      <c r="K133" s="46">
        <v>310</v>
      </c>
      <c r="L133" s="47"/>
      <c r="M133" s="48" t="s">
        <v>70</v>
      </c>
      <c r="N133" s="49" t="s">
        <v>69</v>
      </c>
      <c r="O133" s="50">
        <f>O134+O135+O136+O137+O138+O139+O140+O141+O142+O143+O144+O145+O146+O147+O148+O149+O150+O151+O152+O153+O154+O155+O156+O157+O158+O159+O160+O161+O162+O163+O164+O165</f>
        <v>160112.69999999998</v>
      </c>
      <c r="P133" s="50">
        <f>P134+P135+P136+P137+P138+P139+P140+P141+P142+P143+P144+P145+P146+P147+P148+P149+P150+P151+P152+P153+P154+P155+P156+P157+P158+P159+P160+P161+P162+P163+P164+P165</f>
        <v>64907.099999999991</v>
      </c>
      <c r="Q133" s="73">
        <f t="shared" si="2"/>
        <v>0.40538383276279771</v>
      </c>
      <c r="R133" s="51"/>
      <c r="S133" s="52"/>
    </row>
    <row r="134" spans="1:254" s="53" customFormat="1" ht="61.5" customHeight="1" x14ac:dyDescent="0.25">
      <c r="A134" s="43"/>
      <c r="B134" s="61"/>
      <c r="C134" s="61"/>
      <c r="D134" s="61"/>
      <c r="E134" s="44"/>
      <c r="F134" s="62"/>
      <c r="G134" s="62"/>
      <c r="H134" s="62"/>
      <c r="I134" s="62"/>
      <c r="J134" s="45"/>
      <c r="K134" s="46"/>
      <c r="L134" s="47"/>
      <c r="M134" s="28" t="s">
        <v>429</v>
      </c>
      <c r="N134" s="11" t="s">
        <v>430</v>
      </c>
      <c r="O134" s="29">
        <v>6100</v>
      </c>
      <c r="P134" s="29">
        <v>0</v>
      </c>
      <c r="Q134" s="74">
        <f t="shared" si="2"/>
        <v>0</v>
      </c>
      <c r="R134" s="51"/>
      <c r="S134" s="52"/>
    </row>
    <row r="135" spans="1:254" ht="49.5" customHeight="1" x14ac:dyDescent="0.25">
      <c r="A135" s="6"/>
      <c r="B135" s="93" t="s">
        <v>67</v>
      </c>
      <c r="C135" s="93"/>
      <c r="D135" s="93"/>
      <c r="E135" s="10">
        <v>1004</v>
      </c>
      <c r="F135" s="91"/>
      <c r="G135" s="91"/>
      <c r="H135" s="91"/>
      <c r="I135" s="91"/>
      <c r="J135" s="7" t="s">
        <v>67</v>
      </c>
      <c r="K135" s="8">
        <v>310</v>
      </c>
      <c r="L135" s="9"/>
      <c r="M135" s="28" t="s">
        <v>68</v>
      </c>
      <c r="N135" s="11" t="s">
        <v>66</v>
      </c>
      <c r="O135" s="29">
        <v>3607.9</v>
      </c>
      <c r="P135" s="29">
        <v>1885.2</v>
      </c>
      <c r="Q135" s="74">
        <f t="shared" si="2"/>
        <v>0.52252002549959808</v>
      </c>
      <c r="R135" s="27"/>
    </row>
    <row r="136" spans="1:254" ht="61.5" customHeight="1" x14ac:dyDescent="0.25">
      <c r="A136" s="6"/>
      <c r="B136" s="93" t="s">
        <v>156</v>
      </c>
      <c r="C136" s="93"/>
      <c r="D136" s="93"/>
      <c r="E136" s="10">
        <v>1003</v>
      </c>
      <c r="F136" s="91"/>
      <c r="G136" s="91"/>
      <c r="H136" s="91"/>
      <c r="I136" s="91"/>
      <c r="J136" s="7" t="s">
        <v>156</v>
      </c>
      <c r="K136" s="8">
        <v>310</v>
      </c>
      <c r="L136" s="9"/>
      <c r="M136" s="28" t="s">
        <v>157</v>
      </c>
      <c r="N136" s="11" t="s">
        <v>155</v>
      </c>
      <c r="O136" s="29">
        <v>541.20000000000005</v>
      </c>
      <c r="P136" s="29">
        <v>176.5</v>
      </c>
      <c r="Q136" s="74">
        <f t="shared" si="2"/>
        <v>0.3261271249076127</v>
      </c>
      <c r="R136" s="27"/>
    </row>
    <row r="137" spans="1:254" ht="63.75" customHeight="1" x14ac:dyDescent="0.25">
      <c r="A137" s="6"/>
      <c r="B137" s="93" t="s">
        <v>153</v>
      </c>
      <c r="C137" s="93"/>
      <c r="D137" s="93"/>
      <c r="E137" s="10">
        <v>1003</v>
      </c>
      <c r="F137" s="91"/>
      <c r="G137" s="91"/>
      <c r="H137" s="91"/>
      <c r="I137" s="91"/>
      <c r="J137" s="7" t="s">
        <v>153</v>
      </c>
      <c r="K137" s="8">
        <v>310</v>
      </c>
      <c r="L137" s="9"/>
      <c r="M137" s="28" t="s">
        <v>154</v>
      </c>
      <c r="N137" s="11" t="s">
        <v>152</v>
      </c>
      <c r="O137" s="29">
        <v>6078</v>
      </c>
      <c r="P137" s="29">
        <v>3118</v>
      </c>
      <c r="Q137" s="74">
        <f t="shared" si="2"/>
        <v>0.51299769661072725</v>
      </c>
      <c r="R137" s="27"/>
    </row>
    <row r="138" spans="1:254" s="40" customFormat="1" ht="33" customHeight="1" x14ac:dyDescent="0.25">
      <c r="A138" s="6"/>
      <c r="B138" s="93" t="s">
        <v>150</v>
      </c>
      <c r="C138" s="93"/>
      <c r="D138" s="93"/>
      <c r="E138" s="10">
        <v>1003</v>
      </c>
      <c r="F138" s="91"/>
      <c r="G138" s="91"/>
      <c r="H138" s="91"/>
      <c r="I138" s="91"/>
      <c r="J138" s="7" t="s">
        <v>150</v>
      </c>
      <c r="K138" s="8">
        <v>810</v>
      </c>
      <c r="L138" s="9"/>
      <c r="M138" s="28" t="s">
        <v>151</v>
      </c>
      <c r="N138" s="11" t="s">
        <v>149</v>
      </c>
      <c r="O138" s="29">
        <v>2374.8000000000002</v>
      </c>
      <c r="P138" s="29">
        <v>1828</v>
      </c>
      <c r="Q138" s="74">
        <f t="shared" si="2"/>
        <v>0.76974903149738916</v>
      </c>
      <c r="R138" s="27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  <c r="HG138" s="23"/>
      <c r="HH138" s="23"/>
      <c r="HI138" s="23"/>
      <c r="HJ138" s="23"/>
      <c r="HK138" s="23"/>
      <c r="HL138" s="23"/>
      <c r="HM138" s="23"/>
      <c r="HN138" s="23"/>
      <c r="HO138" s="23"/>
      <c r="HP138" s="23"/>
      <c r="HQ138" s="23"/>
      <c r="HR138" s="23"/>
      <c r="HS138" s="23"/>
      <c r="HT138" s="23"/>
      <c r="HU138" s="23"/>
      <c r="HV138" s="23"/>
      <c r="HW138" s="23"/>
      <c r="HX138" s="23"/>
      <c r="HY138" s="23"/>
      <c r="HZ138" s="23"/>
      <c r="IA138" s="23"/>
      <c r="IB138" s="23"/>
      <c r="IC138" s="23"/>
      <c r="ID138" s="23"/>
      <c r="IE138" s="23"/>
      <c r="IF138" s="23"/>
      <c r="IG138" s="23"/>
      <c r="IH138" s="23"/>
      <c r="II138" s="23"/>
      <c r="IJ138" s="23"/>
      <c r="IK138" s="23"/>
      <c r="IL138" s="23"/>
      <c r="IM138" s="23"/>
      <c r="IN138" s="23"/>
      <c r="IO138" s="23"/>
      <c r="IP138" s="23"/>
      <c r="IQ138" s="23"/>
      <c r="IR138" s="23"/>
      <c r="IS138" s="23"/>
      <c r="IT138" s="23"/>
    </row>
    <row r="139" spans="1:254" ht="46.5" customHeight="1" x14ac:dyDescent="0.25">
      <c r="A139" s="6"/>
      <c r="B139" s="93" t="s">
        <v>64</v>
      </c>
      <c r="C139" s="93"/>
      <c r="D139" s="93"/>
      <c r="E139" s="10">
        <v>1004</v>
      </c>
      <c r="F139" s="91"/>
      <c r="G139" s="91"/>
      <c r="H139" s="91"/>
      <c r="I139" s="91"/>
      <c r="J139" s="7" t="s">
        <v>64</v>
      </c>
      <c r="K139" s="8">
        <v>310</v>
      </c>
      <c r="L139" s="9"/>
      <c r="M139" s="28" t="s">
        <v>65</v>
      </c>
      <c r="N139" s="11" t="s">
        <v>63</v>
      </c>
      <c r="O139" s="29">
        <v>162</v>
      </c>
      <c r="P139" s="29">
        <v>102.5</v>
      </c>
      <c r="Q139" s="74">
        <f t="shared" si="2"/>
        <v>0.63271604938271608</v>
      </c>
      <c r="R139" s="27"/>
    </row>
    <row r="140" spans="1:254" ht="107.25" customHeight="1" x14ac:dyDescent="0.25">
      <c r="A140" s="6"/>
      <c r="B140" s="93" t="s">
        <v>61</v>
      </c>
      <c r="C140" s="93"/>
      <c r="D140" s="93"/>
      <c r="E140" s="10">
        <v>1004</v>
      </c>
      <c r="F140" s="91"/>
      <c r="G140" s="91"/>
      <c r="H140" s="91"/>
      <c r="I140" s="91"/>
      <c r="J140" s="7" t="s">
        <v>61</v>
      </c>
      <c r="K140" s="8">
        <v>310</v>
      </c>
      <c r="L140" s="9"/>
      <c r="M140" s="28" t="s">
        <v>62</v>
      </c>
      <c r="N140" s="11" t="s">
        <v>60</v>
      </c>
      <c r="O140" s="29">
        <v>160.30000000000001</v>
      </c>
      <c r="P140" s="29">
        <v>0</v>
      </c>
      <c r="Q140" s="74">
        <f t="shared" si="2"/>
        <v>0</v>
      </c>
      <c r="R140" s="27"/>
    </row>
    <row r="141" spans="1:254" s="40" customFormat="1" ht="108" customHeight="1" x14ac:dyDescent="0.25">
      <c r="A141" s="6"/>
      <c r="B141" s="93" t="s">
        <v>147</v>
      </c>
      <c r="C141" s="93"/>
      <c r="D141" s="93"/>
      <c r="E141" s="10">
        <v>1003</v>
      </c>
      <c r="F141" s="91"/>
      <c r="G141" s="91"/>
      <c r="H141" s="91"/>
      <c r="I141" s="91"/>
      <c r="J141" s="7" t="s">
        <v>147</v>
      </c>
      <c r="K141" s="8">
        <v>310</v>
      </c>
      <c r="L141" s="9"/>
      <c r="M141" s="28" t="s">
        <v>148</v>
      </c>
      <c r="N141" s="11" t="s">
        <v>146</v>
      </c>
      <c r="O141" s="29">
        <v>19</v>
      </c>
      <c r="P141" s="29">
        <v>1.2</v>
      </c>
      <c r="Q141" s="74">
        <f t="shared" si="2"/>
        <v>6.3157894736842107E-2</v>
      </c>
      <c r="R141" s="27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23"/>
      <c r="EZ141" s="23"/>
      <c r="FA141" s="23"/>
      <c r="FB141" s="23"/>
      <c r="FC141" s="23"/>
      <c r="FD141" s="23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23"/>
      <c r="HB141" s="23"/>
      <c r="HC141" s="23"/>
      <c r="HD141" s="23"/>
      <c r="HE141" s="23"/>
      <c r="HF141" s="23"/>
      <c r="HG141" s="23"/>
      <c r="HH141" s="23"/>
      <c r="HI141" s="23"/>
      <c r="HJ141" s="23"/>
      <c r="HK141" s="23"/>
      <c r="HL141" s="23"/>
      <c r="HM141" s="23"/>
      <c r="HN141" s="23"/>
      <c r="HO141" s="23"/>
      <c r="HP141" s="23"/>
      <c r="HQ141" s="23"/>
      <c r="HR141" s="23"/>
      <c r="HS141" s="23"/>
      <c r="HT141" s="23"/>
      <c r="HU141" s="23"/>
      <c r="HV141" s="23"/>
      <c r="HW141" s="23"/>
      <c r="HX141" s="23"/>
      <c r="HY141" s="23"/>
      <c r="HZ141" s="23"/>
      <c r="IA141" s="23"/>
      <c r="IB141" s="23"/>
      <c r="IC141" s="23"/>
      <c r="ID141" s="23"/>
      <c r="IE141" s="23"/>
      <c r="IF141" s="23"/>
      <c r="IG141" s="23"/>
      <c r="IH141" s="23"/>
      <c r="II141" s="23"/>
      <c r="IJ141" s="23"/>
      <c r="IK141" s="23"/>
      <c r="IL141" s="23"/>
      <c r="IM141" s="23"/>
      <c r="IN141" s="23"/>
      <c r="IO141" s="23"/>
      <c r="IP141" s="23"/>
      <c r="IQ141" s="23"/>
      <c r="IR141" s="23"/>
      <c r="IS141" s="23"/>
      <c r="IT141" s="23"/>
    </row>
    <row r="142" spans="1:254" s="40" customFormat="1" ht="122.25" customHeight="1" x14ac:dyDescent="0.25">
      <c r="A142" s="6"/>
      <c r="B142" s="93" t="s">
        <v>144</v>
      </c>
      <c r="C142" s="93"/>
      <c r="D142" s="93"/>
      <c r="E142" s="10">
        <v>1003</v>
      </c>
      <c r="F142" s="91"/>
      <c r="G142" s="91"/>
      <c r="H142" s="91"/>
      <c r="I142" s="91"/>
      <c r="J142" s="7" t="s">
        <v>144</v>
      </c>
      <c r="K142" s="8">
        <v>310</v>
      </c>
      <c r="L142" s="9"/>
      <c r="M142" s="28" t="s">
        <v>145</v>
      </c>
      <c r="N142" s="11" t="s">
        <v>143</v>
      </c>
      <c r="O142" s="29">
        <v>12713.6</v>
      </c>
      <c r="P142" s="29">
        <v>6211.5</v>
      </c>
      <c r="Q142" s="74">
        <f t="shared" si="2"/>
        <v>0.4885712937326957</v>
      </c>
      <c r="R142" s="27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23"/>
      <c r="HB142" s="23"/>
      <c r="HC142" s="23"/>
      <c r="HD142" s="23"/>
      <c r="HE142" s="23"/>
      <c r="HF142" s="23"/>
      <c r="HG142" s="23"/>
      <c r="HH142" s="23"/>
      <c r="HI142" s="23"/>
      <c r="HJ142" s="23"/>
      <c r="HK142" s="23"/>
      <c r="HL142" s="23"/>
      <c r="HM142" s="23"/>
      <c r="HN142" s="23"/>
      <c r="HO142" s="23"/>
      <c r="HP142" s="23"/>
      <c r="HQ142" s="23"/>
      <c r="HR142" s="23"/>
      <c r="HS142" s="23"/>
      <c r="HT142" s="23"/>
      <c r="HU142" s="23"/>
      <c r="HV142" s="23"/>
      <c r="HW142" s="23"/>
      <c r="HX142" s="23"/>
      <c r="HY142" s="23"/>
      <c r="HZ142" s="23"/>
      <c r="IA142" s="23"/>
      <c r="IB142" s="23"/>
      <c r="IC142" s="23"/>
      <c r="ID142" s="23"/>
      <c r="IE142" s="23"/>
      <c r="IF142" s="23"/>
      <c r="IG142" s="23"/>
      <c r="IH142" s="23"/>
      <c r="II142" s="23"/>
      <c r="IJ142" s="23"/>
      <c r="IK142" s="23"/>
      <c r="IL142" s="23"/>
      <c r="IM142" s="23"/>
      <c r="IN142" s="23"/>
      <c r="IO142" s="23"/>
      <c r="IP142" s="23"/>
      <c r="IQ142" s="23"/>
      <c r="IR142" s="23"/>
      <c r="IS142" s="23"/>
      <c r="IT142" s="23"/>
    </row>
    <row r="143" spans="1:254" s="40" customFormat="1" ht="49.5" customHeight="1" x14ac:dyDescent="0.25">
      <c r="A143" s="6"/>
      <c r="B143" s="93" t="s">
        <v>141</v>
      </c>
      <c r="C143" s="93"/>
      <c r="D143" s="93"/>
      <c r="E143" s="10">
        <v>1003</v>
      </c>
      <c r="F143" s="91"/>
      <c r="G143" s="91"/>
      <c r="H143" s="91"/>
      <c r="I143" s="91"/>
      <c r="J143" s="7" t="s">
        <v>141</v>
      </c>
      <c r="K143" s="8">
        <v>810</v>
      </c>
      <c r="L143" s="9"/>
      <c r="M143" s="28" t="s">
        <v>142</v>
      </c>
      <c r="N143" s="11" t="s">
        <v>140</v>
      </c>
      <c r="O143" s="29">
        <v>1436.4</v>
      </c>
      <c r="P143" s="29">
        <v>431.4</v>
      </c>
      <c r="Q143" s="74">
        <f t="shared" si="2"/>
        <v>0.30033416875522134</v>
      </c>
      <c r="R143" s="27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23"/>
      <c r="HB143" s="23"/>
      <c r="HC143" s="23"/>
      <c r="HD143" s="23"/>
      <c r="HE143" s="23"/>
      <c r="HF143" s="23"/>
      <c r="HG143" s="23"/>
      <c r="HH143" s="23"/>
      <c r="HI143" s="23"/>
      <c r="HJ143" s="23"/>
      <c r="HK143" s="23"/>
      <c r="HL143" s="23"/>
      <c r="HM143" s="23"/>
      <c r="HN143" s="23"/>
      <c r="HO143" s="23"/>
      <c r="HP143" s="23"/>
      <c r="HQ143" s="23"/>
      <c r="HR143" s="23"/>
      <c r="HS143" s="23"/>
      <c r="HT143" s="23"/>
      <c r="HU143" s="23"/>
      <c r="HV143" s="23"/>
      <c r="HW143" s="23"/>
      <c r="HX143" s="23"/>
      <c r="HY143" s="23"/>
      <c r="HZ143" s="23"/>
      <c r="IA143" s="23"/>
      <c r="IB143" s="23"/>
      <c r="IC143" s="23"/>
      <c r="ID143" s="23"/>
      <c r="IE143" s="23"/>
      <c r="IF143" s="23"/>
      <c r="IG143" s="23"/>
      <c r="IH143" s="23"/>
      <c r="II143" s="23"/>
      <c r="IJ143" s="23"/>
      <c r="IK143" s="23"/>
      <c r="IL143" s="23"/>
      <c r="IM143" s="23"/>
      <c r="IN143" s="23"/>
      <c r="IO143" s="23"/>
      <c r="IP143" s="23"/>
      <c r="IQ143" s="23"/>
      <c r="IR143" s="23"/>
      <c r="IS143" s="23"/>
      <c r="IT143" s="23"/>
    </row>
    <row r="144" spans="1:254" s="40" customFormat="1" ht="35.25" customHeight="1" x14ac:dyDescent="0.25">
      <c r="A144" s="6"/>
      <c r="B144" s="93" t="s">
        <v>138</v>
      </c>
      <c r="C144" s="93"/>
      <c r="D144" s="93"/>
      <c r="E144" s="10">
        <v>1003</v>
      </c>
      <c r="F144" s="91"/>
      <c r="G144" s="91"/>
      <c r="H144" s="91"/>
      <c r="I144" s="91"/>
      <c r="J144" s="7" t="s">
        <v>138</v>
      </c>
      <c r="K144" s="8">
        <v>310</v>
      </c>
      <c r="L144" s="9"/>
      <c r="M144" s="28" t="s">
        <v>139</v>
      </c>
      <c r="N144" s="11" t="s">
        <v>137</v>
      </c>
      <c r="O144" s="29">
        <v>275</v>
      </c>
      <c r="P144" s="29">
        <v>98.6</v>
      </c>
      <c r="Q144" s="74">
        <f t="shared" si="2"/>
        <v>0.3585454545454545</v>
      </c>
      <c r="R144" s="27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23"/>
      <c r="EZ144" s="23"/>
      <c r="FA144" s="23"/>
      <c r="FB144" s="23"/>
      <c r="FC144" s="23"/>
      <c r="FD144" s="23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23"/>
      <c r="HB144" s="23"/>
      <c r="HC144" s="23"/>
      <c r="HD144" s="23"/>
      <c r="HE144" s="23"/>
      <c r="HF144" s="23"/>
      <c r="HG144" s="23"/>
      <c r="HH144" s="23"/>
      <c r="HI144" s="23"/>
      <c r="HJ144" s="23"/>
      <c r="HK144" s="23"/>
      <c r="HL144" s="23"/>
      <c r="HM144" s="23"/>
      <c r="HN144" s="23"/>
      <c r="HO144" s="23"/>
      <c r="HP144" s="23"/>
      <c r="HQ144" s="23"/>
      <c r="HR144" s="23"/>
      <c r="HS144" s="23"/>
      <c r="HT144" s="23"/>
      <c r="HU144" s="23"/>
      <c r="HV144" s="23"/>
      <c r="HW144" s="23"/>
      <c r="HX144" s="23"/>
      <c r="HY144" s="23"/>
      <c r="HZ144" s="23"/>
      <c r="IA144" s="23"/>
      <c r="IB144" s="23"/>
      <c r="IC144" s="23"/>
      <c r="ID144" s="23"/>
      <c r="IE144" s="23"/>
      <c r="IF144" s="23"/>
      <c r="IG144" s="23"/>
      <c r="IH144" s="23"/>
      <c r="II144" s="23"/>
      <c r="IJ144" s="23"/>
      <c r="IK144" s="23"/>
      <c r="IL144" s="23"/>
      <c r="IM144" s="23"/>
      <c r="IN144" s="23"/>
      <c r="IO144" s="23"/>
      <c r="IP144" s="23"/>
      <c r="IQ144" s="23"/>
      <c r="IR144" s="23"/>
      <c r="IS144" s="23"/>
      <c r="IT144" s="23"/>
    </row>
    <row r="145" spans="1:254" ht="78.75" customHeight="1" x14ac:dyDescent="0.25">
      <c r="A145" s="6"/>
      <c r="B145" s="93" t="s">
        <v>58</v>
      </c>
      <c r="C145" s="93"/>
      <c r="D145" s="93"/>
      <c r="E145" s="10">
        <v>1004</v>
      </c>
      <c r="F145" s="91"/>
      <c r="G145" s="91"/>
      <c r="H145" s="91"/>
      <c r="I145" s="91"/>
      <c r="J145" s="7" t="s">
        <v>58</v>
      </c>
      <c r="K145" s="8">
        <v>310</v>
      </c>
      <c r="L145" s="9"/>
      <c r="M145" s="28" t="s">
        <v>59</v>
      </c>
      <c r="N145" s="11" t="s">
        <v>57</v>
      </c>
      <c r="O145" s="29">
        <v>13261.3</v>
      </c>
      <c r="P145" s="29">
        <v>5845.2</v>
      </c>
      <c r="Q145" s="74">
        <f t="shared" si="2"/>
        <v>0.44077126676871803</v>
      </c>
      <c r="R145" s="27"/>
    </row>
    <row r="146" spans="1:254" s="40" customFormat="1" ht="50.25" customHeight="1" x14ac:dyDescent="0.25">
      <c r="A146" s="6"/>
      <c r="B146" s="93" t="s">
        <v>135</v>
      </c>
      <c r="C146" s="93"/>
      <c r="D146" s="93"/>
      <c r="E146" s="10">
        <v>1003</v>
      </c>
      <c r="F146" s="91"/>
      <c r="G146" s="91"/>
      <c r="H146" s="91"/>
      <c r="I146" s="91"/>
      <c r="J146" s="7" t="s">
        <v>135</v>
      </c>
      <c r="K146" s="8">
        <v>310</v>
      </c>
      <c r="L146" s="9"/>
      <c r="M146" s="28" t="s">
        <v>136</v>
      </c>
      <c r="N146" s="11" t="s">
        <v>134</v>
      </c>
      <c r="O146" s="29">
        <v>1445</v>
      </c>
      <c r="P146" s="29">
        <v>4.5999999999999996</v>
      </c>
      <c r="Q146" s="74">
        <f t="shared" si="2"/>
        <v>3.1833910034602072E-3</v>
      </c>
      <c r="R146" s="27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23"/>
      <c r="EZ146" s="23"/>
      <c r="FA146" s="23"/>
      <c r="FB146" s="23"/>
      <c r="FC146" s="23"/>
      <c r="FD146" s="23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  <c r="FW146" s="23"/>
      <c r="FX146" s="23"/>
      <c r="FY146" s="23"/>
      <c r="FZ146" s="23"/>
      <c r="GA146" s="23"/>
      <c r="GB146" s="23"/>
      <c r="GC146" s="23"/>
      <c r="GD146" s="23"/>
      <c r="GE146" s="23"/>
      <c r="GF146" s="23"/>
      <c r="GG146" s="23"/>
      <c r="GH146" s="23"/>
      <c r="GI146" s="23"/>
      <c r="GJ146" s="23"/>
      <c r="GK146" s="23"/>
      <c r="GL146" s="23"/>
      <c r="GM146" s="23"/>
      <c r="GN146" s="23"/>
      <c r="GO146" s="23"/>
      <c r="GP146" s="23"/>
      <c r="GQ146" s="23"/>
      <c r="GR146" s="23"/>
      <c r="GS146" s="23"/>
      <c r="GT146" s="23"/>
      <c r="GU146" s="23"/>
      <c r="GV146" s="23"/>
      <c r="GW146" s="23"/>
      <c r="GX146" s="23"/>
      <c r="GY146" s="23"/>
      <c r="GZ146" s="23"/>
      <c r="HA146" s="23"/>
      <c r="HB146" s="23"/>
      <c r="HC146" s="23"/>
      <c r="HD146" s="23"/>
      <c r="HE146" s="23"/>
      <c r="HF146" s="23"/>
      <c r="HG146" s="23"/>
      <c r="HH146" s="23"/>
      <c r="HI146" s="23"/>
      <c r="HJ146" s="23"/>
      <c r="HK146" s="23"/>
      <c r="HL146" s="23"/>
      <c r="HM146" s="23"/>
      <c r="HN146" s="23"/>
      <c r="HO146" s="23"/>
      <c r="HP146" s="23"/>
      <c r="HQ146" s="23"/>
      <c r="HR146" s="23"/>
      <c r="HS146" s="23"/>
      <c r="HT146" s="23"/>
      <c r="HU146" s="23"/>
      <c r="HV146" s="23"/>
      <c r="HW146" s="23"/>
      <c r="HX146" s="23"/>
      <c r="HY146" s="23"/>
      <c r="HZ146" s="23"/>
      <c r="IA146" s="23"/>
      <c r="IB146" s="23"/>
      <c r="IC146" s="23"/>
      <c r="ID146" s="23"/>
      <c r="IE146" s="23"/>
      <c r="IF146" s="23"/>
      <c r="IG146" s="23"/>
      <c r="IH146" s="23"/>
      <c r="II146" s="23"/>
      <c r="IJ146" s="23"/>
      <c r="IK146" s="23"/>
      <c r="IL146" s="23"/>
      <c r="IM146" s="23"/>
      <c r="IN146" s="23"/>
      <c r="IO146" s="23"/>
      <c r="IP146" s="23"/>
      <c r="IQ146" s="23"/>
      <c r="IR146" s="23"/>
      <c r="IS146" s="23"/>
      <c r="IT146" s="23"/>
    </row>
    <row r="147" spans="1:254" ht="19.5" customHeight="1" x14ac:dyDescent="0.25">
      <c r="A147" s="6"/>
      <c r="B147" s="93" t="s">
        <v>55</v>
      </c>
      <c r="C147" s="93"/>
      <c r="D147" s="93"/>
      <c r="E147" s="10">
        <v>1004</v>
      </c>
      <c r="F147" s="91"/>
      <c r="G147" s="91"/>
      <c r="H147" s="91"/>
      <c r="I147" s="91"/>
      <c r="J147" s="7" t="s">
        <v>55</v>
      </c>
      <c r="K147" s="8">
        <v>310</v>
      </c>
      <c r="L147" s="9"/>
      <c r="M147" s="28" t="s">
        <v>56</v>
      </c>
      <c r="N147" s="11" t="s">
        <v>54</v>
      </c>
      <c r="O147" s="29">
        <v>54324.7</v>
      </c>
      <c r="P147" s="29">
        <v>27137.7</v>
      </c>
      <c r="Q147" s="74">
        <f t="shared" si="2"/>
        <v>0.49954624691898902</v>
      </c>
      <c r="R147" s="27"/>
    </row>
    <row r="148" spans="1:254" s="40" customFormat="1" ht="48" customHeight="1" x14ac:dyDescent="0.25">
      <c r="A148" s="6"/>
      <c r="B148" s="93" t="s">
        <v>132</v>
      </c>
      <c r="C148" s="93"/>
      <c r="D148" s="93"/>
      <c r="E148" s="10">
        <v>1003</v>
      </c>
      <c r="F148" s="91"/>
      <c r="G148" s="91"/>
      <c r="H148" s="91"/>
      <c r="I148" s="91"/>
      <c r="J148" s="7" t="s">
        <v>132</v>
      </c>
      <c r="K148" s="8">
        <v>810</v>
      </c>
      <c r="L148" s="9"/>
      <c r="M148" s="28" t="s">
        <v>133</v>
      </c>
      <c r="N148" s="11" t="s">
        <v>131</v>
      </c>
      <c r="O148" s="29">
        <v>1180</v>
      </c>
      <c r="P148" s="29">
        <v>0</v>
      </c>
      <c r="Q148" s="74">
        <f t="shared" si="2"/>
        <v>0</v>
      </c>
      <c r="R148" s="27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23"/>
      <c r="FD148" s="23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23"/>
      <c r="HB148" s="23"/>
      <c r="HC148" s="23"/>
      <c r="HD148" s="23"/>
      <c r="HE148" s="23"/>
      <c r="HF148" s="23"/>
      <c r="HG148" s="23"/>
      <c r="HH148" s="23"/>
      <c r="HI148" s="23"/>
      <c r="HJ148" s="23"/>
      <c r="HK148" s="23"/>
      <c r="HL148" s="23"/>
      <c r="HM148" s="23"/>
      <c r="HN148" s="23"/>
      <c r="HO148" s="23"/>
      <c r="HP148" s="23"/>
      <c r="HQ148" s="23"/>
      <c r="HR148" s="23"/>
      <c r="HS148" s="23"/>
      <c r="HT148" s="23"/>
      <c r="HU148" s="23"/>
      <c r="HV148" s="23"/>
      <c r="HW148" s="23"/>
      <c r="HX148" s="23"/>
      <c r="HY148" s="23"/>
      <c r="HZ148" s="23"/>
      <c r="IA148" s="23"/>
      <c r="IB148" s="23"/>
      <c r="IC148" s="23"/>
      <c r="ID148" s="23"/>
      <c r="IE148" s="23"/>
      <c r="IF148" s="23"/>
      <c r="IG148" s="23"/>
      <c r="IH148" s="23"/>
      <c r="II148" s="23"/>
      <c r="IJ148" s="23"/>
      <c r="IK148" s="23"/>
      <c r="IL148" s="23"/>
      <c r="IM148" s="23"/>
      <c r="IN148" s="23"/>
      <c r="IO148" s="23"/>
      <c r="IP148" s="23"/>
      <c r="IQ148" s="23"/>
      <c r="IR148" s="23"/>
      <c r="IS148" s="23"/>
      <c r="IT148" s="23"/>
    </row>
    <row r="149" spans="1:254" s="40" customFormat="1" ht="33" customHeight="1" x14ac:dyDescent="0.25">
      <c r="A149" s="6"/>
      <c r="B149" s="93" t="s">
        <v>129</v>
      </c>
      <c r="C149" s="93"/>
      <c r="D149" s="93"/>
      <c r="E149" s="10">
        <v>1003</v>
      </c>
      <c r="F149" s="91"/>
      <c r="G149" s="91"/>
      <c r="H149" s="91"/>
      <c r="I149" s="91"/>
      <c r="J149" s="7" t="s">
        <v>129</v>
      </c>
      <c r="K149" s="8">
        <v>810</v>
      </c>
      <c r="L149" s="9"/>
      <c r="M149" s="28" t="s">
        <v>130</v>
      </c>
      <c r="N149" s="11" t="s">
        <v>128</v>
      </c>
      <c r="O149" s="29">
        <v>32363.200000000001</v>
      </c>
      <c r="P149" s="29">
        <v>13220</v>
      </c>
      <c r="Q149" s="74">
        <f t="shared" si="2"/>
        <v>0.40848865377960153</v>
      </c>
      <c r="R149" s="27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23"/>
      <c r="FD149" s="23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23"/>
      <c r="HB149" s="23"/>
      <c r="HC149" s="23"/>
      <c r="HD149" s="23"/>
      <c r="HE149" s="23"/>
      <c r="HF149" s="23"/>
      <c r="HG149" s="23"/>
      <c r="HH149" s="23"/>
      <c r="HI149" s="23"/>
      <c r="HJ149" s="23"/>
      <c r="HK149" s="23"/>
      <c r="HL149" s="23"/>
      <c r="HM149" s="23"/>
      <c r="HN149" s="23"/>
      <c r="HO149" s="23"/>
      <c r="HP149" s="23"/>
      <c r="HQ149" s="23"/>
      <c r="HR149" s="23"/>
      <c r="HS149" s="23"/>
      <c r="HT149" s="23"/>
      <c r="HU149" s="23"/>
      <c r="HV149" s="23"/>
      <c r="HW149" s="23"/>
      <c r="HX149" s="23"/>
      <c r="HY149" s="23"/>
      <c r="HZ149" s="23"/>
      <c r="IA149" s="23"/>
      <c r="IB149" s="23"/>
      <c r="IC149" s="23"/>
      <c r="ID149" s="23"/>
      <c r="IE149" s="23"/>
      <c r="IF149" s="23"/>
      <c r="IG149" s="23"/>
      <c r="IH149" s="23"/>
      <c r="II149" s="23"/>
      <c r="IJ149" s="23"/>
      <c r="IK149" s="23"/>
      <c r="IL149" s="23"/>
      <c r="IM149" s="23"/>
      <c r="IN149" s="23"/>
      <c r="IO149" s="23"/>
      <c r="IP149" s="23"/>
      <c r="IQ149" s="23"/>
      <c r="IR149" s="23"/>
      <c r="IS149" s="23"/>
      <c r="IT149" s="23"/>
    </row>
    <row r="150" spans="1:254" s="40" customFormat="1" ht="21.75" customHeight="1" x14ac:dyDescent="0.25">
      <c r="A150" s="6"/>
      <c r="B150" s="93" t="s">
        <v>126</v>
      </c>
      <c r="C150" s="93"/>
      <c r="D150" s="93"/>
      <c r="E150" s="10">
        <v>1003</v>
      </c>
      <c r="F150" s="91"/>
      <c r="G150" s="91"/>
      <c r="H150" s="91"/>
      <c r="I150" s="91"/>
      <c r="J150" s="7" t="s">
        <v>126</v>
      </c>
      <c r="K150" s="8">
        <v>310</v>
      </c>
      <c r="L150" s="9"/>
      <c r="M150" s="28" t="s">
        <v>127</v>
      </c>
      <c r="N150" s="11" t="s">
        <v>125</v>
      </c>
      <c r="O150" s="29">
        <v>228.8</v>
      </c>
      <c r="P150" s="29">
        <v>96.2</v>
      </c>
      <c r="Q150" s="74">
        <f t="shared" si="2"/>
        <v>0.42045454545454547</v>
      </c>
      <c r="R150" s="27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23"/>
      <c r="FD150" s="23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23"/>
      <c r="HB150" s="23"/>
      <c r="HC150" s="23"/>
      <c r="HD150" s="23"/>
      <c r="HE150" s="23"/>
      <c r="HF150" s="23"/>
      <c r="HG150" s="23"/>
      <c r="HH150" s="23"/>
      <c r="HI150" s="23"/>
      <c r="HJ150" s="23"/>
      <c r="HK150" s="23"/>
      <c r="HL150" s="23"/>
      <c r="HM150" s="23"/>
      <c r="HN150" s="23"/>
      <c r="HO150" s="23"/>
      <c r="HP150" s="23"/>
      <c r="HQ150" s="23"/>
      <c r="HR150" s="23"/>
      <c r="HS150" s="23"/>
      <c r="HT150" s="23"/>
      <c r="HU150" s="23"/>
      <c r="HV150" s="23"/>
      <c r="HW150" s="23"/>
      <c r="HX150" s="23"/>
      <c r="HY150" s="23"/>
      <c r="HZ150" s="23"/>
      <c r="IA150" s="23"/>
      <c r="IB150" s="23"/>
      <c r="IC150" s="23"/>
      <c r="ID150" s="23"/>
      <c r="IE150" s="23"/>
      <c r="IF150" s="23"/>
      <c r="IG150" s="23"/>
      <c r="IH150" s="23"/>
      <c r="II150" s="23"/>
      <c r="IJ150" s="23"/>
      <c r="IK150" s="23"/>
      <c r="IL150" s="23"/>
      <c r="IM150" s="23"/>
      <c r="IN150" s="23"/>
      <c r="IO150" s="23"/>
      <c r="IP150" s="23"/>
      <c r="IQ150" s="23"/>
      <c r="IR150" s="23"/>
      <c r="IS150" s="23"/>
      <c r="IT150" s="23"/>
    </row>
    <row r="151" spans="1:254" s="40" customFormat="1" ht="35.25" customHeight="1" x14ac:dyDescent="0.25">
      <c r="A151" s="6"/>
      <c r="B151" s="93" t="s">
        <v>123</v>
      </c>
      <c r="C151" s="93"/>
      <c r="D151" s="93"/>
      <c r="E151" s="10">
        <v>1003</v>
      </c>
      <c r="F151" s="91"/>
      <c r="G151" s="91"/>
      <c r="H151" s="91"/>
      <c r="I151" s="91"/>
      <c r="J151" s="7" t="s">
        <v>123</v>
      </c>
      <c r="K151" s="8">
        <v>320</v>
      </c>
      <c r="L151" s="9"/>
      <c r="M151" s="28" t="s">
        <v>124</v>
      </c>
      <c r="N151" s="11" t="s">
        <v>122</v>
      </c>
      <c r="O151" s="29">
        <v>9.6</v>
      </c>
      <c r="P151" s="29">
        <v>0</v>
      </c>
      <c r="Q151" s="74">
        <f t="shared" si="2"/>
        <v>0</v>
      </c>
      <c r="R151" s="27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23"/>
      <c r="HB151" s="23"/>
      <c r="HC151" s="23"/>
      <c r="HD151" s="23"/>
      <c r="HE151" s="23"/>
      <c r="HF151" s="23"/>
      <c r="HG151" s="23"/>
      <c r="HH151" s="23"/>
      <c r="HI151" s="23"/>
      <c r="HJ151" s="23"/>
      <c r="HK151" s="23"/>
      <c r="HL151" s="23"/>
      <c r="HM151" s="23"/>
      <c r="HN151" s="23"/>
      <c r="HO151" s="23"/>
      <c r="HP151" s="23"/>
      <c r="HQ151" s="23"/>
      <c r="HR151" s="23"/>
      <c r="HS151" s="23"/>
      <c r="HT151" s="23"/>
      <c r="HU151" s="23"/>
      <c r="HV151" s="23"/>
      <c r="HW151" s="23"/>
      <c r="HX151" s="23"/>
      <c r="HY151" s="23"/>
      <c r="HZ151" s="23"/>
      <c r="IA151" s="23"/>
      <c r="IB151" s="23"/>
      <c r="IC151" s="23"/>
      <c r="ID151" s="23"/>
      <c r="IE151" s="23"/>
      <c r="IF151" s="23"/>
      <c r="IG151" s="23"/>
      <c r="IH151" s="23"/>
      <c r="II151" s="23"/>
      <c r="IJ151" s="23"/>
      <c r="IK151" s="23"/>
      <c r="IL151" s="23"/>
      <c r="IM151" s="23"/>
      <c r="IN151" s="23"/>
      <c r="IO151" s="23"/>
      <c r="IP151" s="23"/>
      <c r="IQ151" s="23"/>
      <c r="IR151" s="23"/>
      <c r="IS151" s="23"/>
      <c r="IT151" s="23"/>
    </row>
    <row r="152" spans="1:254" s="40" customFormat="1" ht="47.25" customHeight="1" x14ac:dyDescent="0.25">
      <c r="A152" s="6"/>
      <c r="B152" s="93" t="s">
        <v>120</v>
      </c>
      <c r="C152" s="93"/>
      <c r="D152" s="93"/>
      <c r="E152" s="10">
        <v>1003</v>
      </c>
      <c r="F152" s="91"/>
      <c r="G152" s="91"/>
      <c r="H152" s="91"/>
      <c r="I152" s="91"/>
      <c r="J152" s="7" t="s">
        <v>120</v>
      </c>
      <c r="K152" s="8">
        <v>310</v>
      </c>
      <c r="L152" s="9"/>
      <c r="M152" s="28" t="s">
        <v>121</v>
      </c>
      <c r="N152" s="11" t="s">
        <v>119</v>
      </c>
      <c r="O152" s="29">
        <v>15183.5</v>
      </c>
      <c r="P152" s="29">
        <v>941.3</v>
      </c>
      <c r="Q152" s="74">
        <f t="shared" ref="Q152:Q181" si="4">P152/O152</f>
        <v>6.1994928705502682E-2</v>
      </c>
      <c r="R152" s="27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23"/>
      <c r="FD152" s="23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23"/>
      <c r="HB152" s="23"/>
      <c r="HC152" s="23"/>
      <c r="HD152" s="23"/>
      <c r="HE152" s="23"/>
      <c r="HF152" s="23"/>
      <c r="HG152" s="23"/>
      <c r="HH152" s="23"/>
      <c r="HI152" s="23"/>
      <c r="HJ152" s="23"/>
      <c r="HK152" s="23"/>
      <c r="HL152" s="23"/>
      <c r="HM152" s="23"/>
      <c r="HN152" s="23"/>
      <c r="HO152" s="23"/>
      <c r="HP152" s="23"/>
      <c r="HQ152" s="23"/>
      <c r="HR152" s="23"/>
      <c r="HS152" s="23"/>
      <c r="HT152" s="23"/>
      <c r="HU152" s="23"/>
      <c r="HV152" s="23"/>
      <c r="HW152" s="23"/>
      <c r="HX152" s="23"/>
      <c r="HY152" s="23"/>
      <c r="HZ152" s="23"/>
      <c r="IA152" s="23"/>
      <c r="IB152" s="23"/>
      <c r="IC152" s="23"/>
      <c r="ID152" s="23"/>
      <c r="IE152" s="23"/>
      <c r="IF152" s="23"/>
      <c r="IG152" s="23"/>
      <c r="IH152" s="23"/>
      <c r="II152" s="23"/>
      <c r="IJ152" s="23"/>
      <c r="IK152" s="23"/>
      <c r="IL152" s="23"/>
      <c r="IM152" s="23"/>
      <c r="IN152" s="23"/>
      <c r="IO152" s="23"/>
      <c r="IP152" s="23"/>
      <c r="IQ152" s="23"/>
      <c r="IR152" s="23"/>
      <c r="IS152" s="23"/>
      <c r="IT152" s="23"/>
    </row>
    <row r="153" spans="1:254" s="40" customFormat="1" ht="47.25" customHeight="1" x14ac:dyDescent="0.25">
      <c r="A153" s="6"/>
      <c r="B153" s="93" t="s">
        <v>117</v>
      </c>
      <c r="C153" s="93"/>
      <c r="D153" s="93"/>
      <c r="E153" s="10">
        <v>1003</v>
      </c>
      <c r="F153" s="91"/>
      <c r="G153" s="91"/>
      <c r="H153" s="91"/>
      <c r="I153" s="91"/>
      <c r="J153" s="7" t="s">
        <v>117</v>
      </c>
      <c r="K153" s="8">
        <v>310</v>
      </c>
      <c r="L153" s="9"/>
      <c r="M153" s="28" t="s">
        <v>118</v>
      </c>
      <c r="N153" s="11" t="s">
        <v>116</v>
      </c>
      <c r="O153" s="29">
        <v>100</v>
      </c>
      <c r="P153" s="29">
        <v>0</v>
      </c>
      <c r="Q153" s="74">
        <f t="shared" si="4"/>
        <v>0</v>
      </c>
      <c r="R153" s="27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23"/>
      <c r="HB153" s="23"/>
      <c r="HC153" s="23"/>
      <c r="HD153" s="23"/>
      <c r="HE153" s="23"/>
      <c r="HF153" s="23"/>
      <c r="HG153" s="23"/>
      <c r="HH153" s="23"/>
      <c r="HI153" s="23"/>
      <c r="HJ153" s="23"/>
      <c r="HK153" s="23"/>
      <c r="HL153" s="23"/>
      <c r="HM153" s="23"/>
      <c r="HN153" s="23"/>
      <c r="HO153" s="23"/>
      <c r="HP153" s="23"/>
      <c r="HQ153" s="23"/>
      <c r="HR153" s="23"/>
      <c r="HS153" s="23"/>
      <c r="HT153" s="23"/>
      <c r="HU153" s="23"/>
      <c r="HV153" s="23"/>
      <c r="HW153" s="23"/>
      <c r="HX153" s="23"/>
      <c r="HY153" s="23"/>
      <c r="HZ153" s="23"/>
      <c r="IA153" s="23"/>
      <c r="IB153" s="23"/>
      <c r="IC153" s="23"/>
      <c r="ID153" s="23"/>
      <c r="IE153" s="23"/>
      <c r="IF153" s="23"/>
      <c r="IG153" s="23"/>
      <c r="IH153" s="23"/>
      <c r="II153" s="23"/>
      <c r="IJ153" s="23"/>
      <c r="IK153" s="23"/>
      <c r="IL153" s="23"/>
      <c r="IM153" s="23"/>
      <c r="IN153" s="23"/>
      <c r="IO153" s="23"/>
      <c r="IP153" s="23"/>
      <c r="IQ153" s="23"/>
      <c r="IR153" s="23"/>
      <c r="IS153" s="23"/>
      <c r="IT153" s="23"/>
    </row>
    <row r="154" spans="1:254" s="40" customFormat="1" ht="65.25" customHeight="1" x14ac:dyDescent="0.25">
      <c r="A154" s="6"/>
      <c r="B154" s="93" t="s">
        <v>114</v>
      </c>
      <c r="C154" s="93"/>
      <c r="D154" s="93"/>
      <c r="E154" s="10">
        <v>1003</v>
      </c>
      <c r="F154" s="91"/>
      <c r="G154" s="91"/>
      <c r="H154" s="91"/>
      <c r="I154" s="91"/>
      <c r="J154" s="7" t="s">
        <v>114</v>
      </c>
      <c r="K154" s="8">
        <v>310</v>
      </c>
      <c r="L154" s="9"/>
      <c r="M154" s="28" t="s">
        <v>115</v>
      </c>
      <c r="N154" s="11" t="s">
        <v>113</v>
      </c>
      <c r="O154" s="29">
        <v>102.4</v>
      </c>
      <c r="P154" s="29">
        <v>101.1</v>
      </c>
      <c r="Q154" s="74">
        <f t="shared" si="4"/>
        <v>0.98730468749999989</v>
      </c>
      <c r="R154" s="27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23"/>
      <c r="HB154" s="23"/>
      <c r="HC154" s="23"/>
      <c r="HD154" s="23"/>
      <c r="HE154" s="23"/>
      <c r="HF154" s="23"/>
      <c r="HG154" s="23"/>
      <c r="HH154" s="23"/>
      <c r="HI154" s="23"/>
      <c r="HJ154" s="23"/>
      <c r="HK154" s="23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  <c r="HW154" s="23"/>
      <c r="HX154" s="23"/>
      <c r="HY154" s="23"/>
      <c r="HZ154" s="23"/>
      <c r="IA154" s="23"/>
      <c r="IB154" s="23"/>
      <c r="IC154" s="23"/>
      <c r="ID154" s="23"/>
      <c r="IE154" s="23"/>
      <c r="IF154" s="23"/>
      <c r="IG154" s="23"/>
      <c r="IH154" s="23"/>
      <c r="II154" s="23"/>
      <c r="IJ154" s="23"/>
      <c r="IK154" s="23"/>
      <c r="IL154" s="23"/>
      <c r="IM154" s="23"/>
      <c r="IN154" s="23"/>
      <c r="IO154" s="23"/>
      <c r="IP154" s="23"/>
      <c r="IQ154" s="23"/>
      <c r="IR154" s="23"/>
      <c r="IS154" s="23"/>
      <c r="IT154" s="23"/>
    </row>
    <row r="155" spans="1:254" s="40" customFormat="1" ht="34.5" customHeight="1" x14ac:dyDescent="0.25">
      <c r="A155" s="6"/>
      <c r="B155" s="93" t="s">
        <v>111</v>
      </c>
      <c r="C155" s="93"/>
      <c r="D155" s="93"/>
      <c r="E155" s="10">
        <v>1003</v>
      </c>
      <c r="F155" s="91"/>
      <c r="G155" s="91"/>
      <c r="H155" s="91"/>
      <c r="I155" s="91"/>
      <c r="J155" s="7" t="s">
        <v>111</v>
      </c>
      <c r="K155" s="8">
        <v>310</v>
      </c>
      <c r="L155" s="9"/>
      <c r="M155" s="28" t="s">
        <v>112</v>
      </c>
      <c r="N155" s="11" t="s">
        <v>110</v>
      </c>
      <c r="O155" s="29">
        <v>112.7</v>
      </c>
      <c r="P155" s="29">
        <v>74.7</v>
      </c>
      <c r="Q155" s="74">
        <f t="shared" si="4"/>
        <v>0.6628216503992902</v>
      </c>
      <c r="R155" s="27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23"/>
      <c r="EZ155" s="23"/>
      <c r="FA155" s="23"/>
      <c r="FB155" s="23"/>
      <c r="FC155" s="23"/>
      <c r="FD155" s="23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23"/>
      <c r="HB155" s="23"/>
      <c r="HC155" s="23"/>
      <c r="HD155" s="23"/>
      <c r="HE155" s="23"/>
      <c r="HF155" s="23"/>
      <c r="HG155" s="23"/>
      <c r="HH155" s="23"/>
      <c r="HI155" s="23"/>
      <c r="HJ155" s="23"/>
      <c r="HK155" s="23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  <c r="HW155" s="23"/>
      <c r="HX155" s="23"/>
      <c r="HY155" s="23"/>
      <c r="HZ155" s="23"/>
      <c r="IA155" s="23"/>
      <c r="IB155" s="23"/>
      <c r="IC155" s="23"/>
      <c r="ID155" s="23"/>
      <c r="IE155" s="23"/>
      <c r="IF155" s="23"/>
      <c r="IG155" s="23"/>
      <c r="IH155" s="23"/>
      <c r="II155" s="23"/>
      <c r="IJ155" s="23"/>
      <c r="IK155" s="23"/>
      <c r="IL155" s="23"/>
      <c r="IM155" s="23"/>
      <c r="IN155" s="23"/>
      <c r="IO155" s="23"/>
      <c r="IP155" s="23"/>
      <c r="IQ155" s="23"/>
      <c r="IR155" s="23"/>
      <c r="IS155" s="23"/>
      <c r="IT155" s="23"/>
    </row>
    <row r="156" spans="1:254" s="40" customFormat="1" ht="46.5" customHeight="1" x14ac:dyDescent="0.25">
      <c r="A156" s="6"/>
      <c r="B156" s="93" t="s">
        <v>108</v>
      </c>
      <c r="C156" s="93"/>
      <c r="D156" s="93"/>
      <c r="E156" s="10">
        <v>1003</v>
      </c>
      <c r="F156" s="91"/>
      <c r="G156" s="91"/>
      <c r="H156" s="91"/>
      <c r="I156" s="91"/>
      <c r="J156" s="7" t="s">
        <v>108</v>
      </c>
      <c r="K156" s="8">
        <v>310</v>
      </c>
      <c r="L156" s="9"/>
      <c r="M156" s="28" t="s">
        <v>109</v>
      </c>
      <c r="N156" s="11" t="s">
        <v>107</v>
      </c>
      <c r="O156" s="29">
        <v>2874</v>
      </c>
      <c r="P156" s="29">
        <v>925.6</v>
      </c>
      <c r="Q156" s="74">
        <f t="shared" si="4"/>
        <v>0.32205984690327072</v>
      </c>
      <c r="R156" s="27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23"/>
      <c r="EZ156" s="23"/>
      <c r="FA156" s="2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23"/>
      <c r="HB156" s="23"/>
      <c r="HC156" s="23"/>
      <c r="HD156" s="23"/>
      <c r="HE156" s="23"/>
      <c r="HF156" s="23"/>
      <c r="HG156" s="23"/>
      <c r="HH156" s="23"/>
      <c r="HI156" s="23"/>
      <c r="HJ156" s="23"/>
      <c r="HK156" s="23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  <c r="HW156" s="23"/>
      <c r="HX156" s="23"/>
      <c r="HY156" s="23"/>
      <c r="HZ156" s="23"/>
      <c r="IA156" s="23"/>
      <c r="IB156" s="23"/>
      <c r="IC156" s="23"/>
      <c r="ID156" s="23"/>
      <c r="IE156" s="23"/>
      <c r="IF156" s="23"/>
      <c r="IG156" s="23"/>
      <c r="IH156" s="23"/>
      <c r="II156" s="23"/>
      <c r="IJ156" s="23"/>
      <c r="IK156" s="23"/>
      <c r="IL156" s="23"/>
      <c r="IM156" s="23"/>
      <c r="IN156" s="23"/>
      <c r="IO156" s="23"/>
      <c r="IP156" s="23"/>
      <c r="IQ156" s="23"/>
      <c r="IR156" s="23"/>
      <c r="IS156" s="23"/>
      <c r="IT156" s="23"/>
    </row>
    <row r="157" spans="1:254" s="40" customFormat="1" ht="92.25" customHeight="1" x14ac:dyDescent="0.25">
      <c r="A157" s="6"/>
      <c r="B157" s="93" t="s">
        <v>105</v>
      </c>
      <c r="C157" s="93"/>
      <c r="D157" s="93"/>
      <c r="E157" s="10">
        <v>1003</v>
      </c>
      <c r="F157" s="91"/>
      <c r="G157" s="91"/>
      <c r="H157" s="91"/>
      <c r="I157" s="91"/>
      <c r="J157" s="7" t="s">
        <v>105</v>
      </c>
      <c r="K157" s="8">
        <v>310</v>
      </c>
      <c r="L157" s="9"/>
      <c r="M157" s="28" t="s">
        <v>106</v>
      </c>
      <c r="N157" s="11" t="s">
        <v>104</v>
      </c>
      <c r="O157" s="29">
        <v>22.9</v>
      </c>
      <c r="P157" s="29">
        <v>0</v>
      </c>
      <c r="Q157" s="74">
        <f t="shared" si="4"/>
        <v>0</v>
      </c>
      <c r="R157" s="27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23"/>
      <c r="HB157" s="23"/>
      <c r="HC157" s="23"/>
      <c r="HD157" s="23"/>
      <c r="HE157" s="23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  <c r="IF157" s="23"/>
      <c r="IG157" s="23"/>
      <c r="IH157" s="23"/>
      <c r="II157" s="23"/>
      <c r="IJ157" s="23"/>
      <c r="IK157" s="23"/>
      <c r="IL157" s="23"/>
      <c r="IM157" s="23"/>
      <c r="IN157" s="23"/>
      <c r="IO157" s="23"/>
      <c r="IP157" s="23"/>
      <c r="IQ157" s="23"/>
      <c r="IR157" s="23"/>
      <c r="IS157" s="23"/>
      <c r="IT157" s="23"/>
    </row>
    <row r="158" spans="1:254" s="40" customFormat="1" ht="48.75" customHeight="1" x14ac:dyDescent="0.25">
      <c r="A158" s="6"/>
      <c r="B158" s="93" t="s">
        <v>102</v>
      </c>
      <c r="C158" s="93"/>
      <c r="D158" s="93"/>
      <c r="E158" s="10">
        <v>1003</v>
      </c>
      <c r="F158" s="91"/>
      <c r="G158" s="91"/>
      <c r="H158" s="91"/>
      <c r="I158" s="91"/>
      <c r="J158" s="7" t="s">
        <v>102</v>
      </c>
      <c r="K158" s="8">
        <v>310</v>
      </c>
      <c r="L158" s="9"/>
      <c r="M158" s="28" t="s">
        <v>103</v>
      </c>
      <c r="N158" s="11" t="s">
        <v>101</v>
      </c>
      <c r="O158" s="29">
        <v>3.8</v>
      </c>
      <c r="P158" s="29">
        <v>0</v>
      </c>
      <c r="Q158" s="74">
        <f t="shared" si="4"/>
        <v>0</v>
      </c>
      <c r="R158" s="27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23"/>
      <c r="HB158" s="23"/>
      <c r="HC158" s="23"/>
      <c r="HD158" s="23"/>
      <c r="HE158" s="23"/>
      <c r="HF158" s="23"/>
      <c r="HG158" s="23"/>
      <c r="HH158" s="23"/>
      <c r="HI158" s="23"/>
      <c r="HJ158" s="23"/>
      <c r="HK158" s="23"/>
      <c r="HL158" s="23"/>
      <c r="HM158" s="23"/>
      <c r="HN158" s="23"/>
      <c r="HO158" s="23"/>
      <c r="HP158" s="23"/>
      <c r="HQ158" s="23"/>
      <c r="HR158" s="23"/>
      <c r="HS158" s="23"/>
      <c r="HT158" s="23"/>
      <c r="HU158" s="23"/>
      <c r="HV158" s="23"/>
      <c r="HW158" s="23"/>
      <c r="HX158" s="23"/>
      <c r="HY158" s="23"/>
      <c r="HZ158" s="23"/>
      <c r="IA158" s="23"/>
      <c r="IB158" s="23"/>
      <c r="IC158" s="23"/>
      <c r="ID158" s="23"/>
      <c r="IE158" s="23"/>
      <c r="IF158" s="23"/>
      <c r="IG158" s="23"/>
      <c r="IH158" s="23"/>
      <c r="II158" s="23"/>
      <c r="IJ158" s="23"/>
      <c r="IK158" s="23"/>
      <c r="IL158" s="23"/>
      <c r="IM158" s="23"/>
      <c r="IN158" s="23"/>
      <c r="IO158" s="23"/>
      <c r="IP158" s="23"/>
      <c r="IQ158" s="23"/>
      <c r="IR158" s="23"/>
      <c r="IS158" s="23"/>
      <c r="IT158" s="23"/>
    </row>
    <row r="159" spans="1:254" s="40" customFormat="1" ht="49.5" customHeight="1" x14ac:dyDescent="0.25">
      <c r="A159" s="6"/>
      <c r="B159" s="93" t="s">
        <v>99</v>
      </c>
      <c r="C159" s="93"/>
      <c r="D159" s="93"/>
      <c r="E159" s="10">
        <v>1003</v>
      </c>
      <c r="F159" s="91"/>
      <c r="G159" s="91"/>
      <c r="H159" s="91"/>
      <c r="I159" s="91"/>
      <c r="J159" s="7" t="s">
        <v>99</v>
      </c>
      <c r="K159" s="8">
        <v>310</v>
      </c>
      <c r="L159" s="9"/>
      <c r="M159" s="28" t="s">
        <v>100</v>
      </c>
      <c r="N159" s="11" t="s">
        <v>98</v>
      </c>
      <c r="O159" s="29">
        <v>43</v>
      </c>
      <c r="P159" s="29">
        <v>23.5</v>
      </c>
      <c r="Q159" s="74">
        <f t="shared" si="4"/>
        <v>0.54651162790697672</v>
      </c>
      <c r="R159" s="27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23"/>
      <c r="HB159" s="23"/>
      <c r="HC159" s="23"/>
      <c r="HD159" s="23"/>
      <c r="HE159" s="23"/>
      <c r="HF159" s="23"/>
      <c r="HG159" s="23"/>
      <c r="HH159" s="23"/>
      <c r="HI159" s="23"/>
      <c r="HJ159" s="23"/>
      <c r="HK159" s="23"/>
      <c r="HL159" s="23"/>
      <c r="HM159" s="23"/>
      <c r="HN159" s="23"/>
      <c r="HO159" s="23"/>
      <c r="HP159" s="23"/>
      <c r="HQ159" s="23"/>
      <c r="HR159" s="23"/>
      <c r="HS159" s="23"/>
      <c r="HT159" s="23"/>
      <c r="HU159" s="23"/>
      <c r="HV159" s="23"/>
      <c r="HW159" s="23"/>
      <c r="HX159" s="23"/>
      <c r="HY159" s="23"/>
      <c r="HZ159" s="23"/>
      <c r="IA159" s="23"/>
      <c r="IB159" s="23"/>
      <c r="IC159" s="23"/>
      <c r="ID159" s="23"/>
      <c r="IE159" s="23"/>
      <c r="IF159" s="23"/>
      <c r="IG159" s="23"/>
      <c r="IH159" s="23"/>
      <c r="II159" s="23"/>
      <c r="IJ159" s="23"/>
      <c r="IK159" s="23"/>
      <c r="IL159" s="23"/>
      <c r="IM159" s="23"/>
      <c r="IN159" s="23"/>
      <c r="IO159" s="23"/>
      <c r="IP159" s="23"/>
      <c r="IQ159" s="23"/>
      <c r="IR159" s="23"/>
      <c r="IS159" s="23"/>
      <c r="IT159" s="23"/>
    </row>
    <row r="160" spans="1:254" ht="96" customHeight="1" x14ac:dyDescent="0.25">
      <c r="A160" s="6"/>
      <c r="B160" s="93" t="s">
        <v>96</v>
      </c>
      <c r="C160" s="93"/>
      <c r="D160" s="93"/>
      <c r="E160" s="10">
        <v>1003</v>
      </c>
      <c r="F160" s="91"/>
      <c r="G160" s="91"/>
      <c r="H160" s="91"/>
      <c r="I160" s="91"/>
      <c r="J160" s="7" t="s">
        <v>96</v>
      </c>
      <c r="K160" s="8">
        <v>310</v>
      </c>
      <c r="L160" s="9"/>
      <c r="M160" s="28" t="s">
        <v>97</v>
      </c>
      <c r="N160" s="11" t="s">
        <v>95</v>
      </c>
      <c r="O160" s="29">
        <v>134.1</v>
      </c>
      <c r="P160" s="29">
        <v>58.4</v>
      </c>
      <c r="Q160" s="74">
        <f t="shared" si="4"/>
        <v>0.43549589858314691</v>
      </c>
      <c r="R160" s="27"/>
    </row>
    <row r="161" spans="1:19" ht="33.75" customHeight="1" x14ac:dyDescent="0.25">
      <c r="A161" s="6"/>
      <c r="B161" s="93" t="s">
        <v>93</v>
      </c>
      <c r="C161" s="93"/>
      <c r="D161" s="93"/>
      <c r="E161" s="10">
        <v>1003</v>
      </c>
      <c r="F161" s="91"/>
      <c r="G161" s="91"/>
      <c r="H161" s="91"/>
      <c r="I161" s="91"/>
      <c r="J161" s="7" t="s">
        <v>93</v>
      </c>
      <c r="K161" s="8">
        <v>310</v>
      </c>
      <c r="L161" s="9"/>
      <c r="M161" s="28" t="s">
        <v>94</v>
      </c>
      <c r="N161" s="11" t="s">
        <v>92</v>
      </c>
      <c r="O161" s="29">
        <v>988.3</v>
      </c>
      <c r="P161" s="29">
        <v>373.4</v>
      </c>
      <c r="Q161" s="74">
        <f t="shared" si="4"/>
        <v>0.37782049984822424</v>
      </c>
      <c r="R161" s="27"/>
    </row>
    <row r="162" spans="1:19" ht="21.75" customHeight="1" x14ac:dyDescent="0.25">
      <c r="A162" s="6"/>
      <c r="B162" s="93" t="s">
        <v>90</v>
      </c>
      <c r="C162" s="93"/>
      <c r="D162" s="93"/>
      <c r="E162" s="10">
        <v>1003</v>
      </c>
      <c r="F162" s="91"/>
      <c r="G162" s="91"/>
      <c r="H162" s="91"/>
      <c r="I162" s="91"/>
      <c r="J162" s="7" t="s">
        <v>90</v>
      </c>
      <c r="K162" s="8">
        <v>310</v>
      </c>
      <c r="L162" s="9"/>
      <c r="M162" s="28" t="s">
        <v>91</v>
      </c>
      <c r="N162" s="11" t="s">
        <v>89</v>
      </c>
      <c r="O162" s="29">
        <v>1027.7</v>
      </c>
      <c r="P162" s="29">
        <v>914.5</v>
      </c>
      <c r="Q162" s="74">
        <f t="shared" si="4"/>
        <v>0.88985112386883325</v>
      </c>
      <c r="R162" s="27"/>
    </row>
    <row r="163" spans="1:19" ht="34.5" customHeight="1" x14ac:dyDescent="0.25">
      <c r="A163" s="6"/>
      <c r="B163" s="93" t="s">
        <v>87</v>
      </c>
      <c r="C163" s="93"/>
      <c r="D163" s="93"/>
      <c r="E163" s="10">
        <v>1003</v>
      </c>
      <c r="F163" s="91"/>
      <c r="G163" s="91"/>
      <c r="H163" s="91"/>
      <c r="I163" s="91"/>
      <c r="J163" s="7" t="s">
        <v>87</v>
      </c>
      <c r="K163" s="8">
        <v>310</v>
      </c>
      <c r="L163" s="9"/>
      <c r="M163" s="28" t="s">
        <v>88</v>
      </c>
      <c r="N163" s="11" t="s">
        <v>86</v>
      </c>
      <c r="O163" s="29">
        <v>630</v>
      </c>
      <c r="P163" s="29">
        <v>0</v>
      </c>
      <c r="Q163" s="74">
        <f t="shared" si="4"/>
        <v>0</v>
      </c>
      <c r="R163" s="27"/>
    </row>
    <row r="164" spans="1:19" ht="33.75" customHeight="1" x14ac:dyDescent="0.25">
      <c r="A164" s="6"/>
      <c r="B164" s="93" t="s">
        <v>84</v>
      </c>
      <c r="C164" s="93"/>
      <c r="D164" s="93"/>
      <c r="E164" s="10">
        <v>1003</v>
      </c>
      <c r="F164" s="91"/>
      <c r="G164" s="91"/>
      <c r="H164" s="91"/>
      <c r="I164" s="91"/>
      <c r="J164" s="7" t="s">
        <v>84</v>
      </c>
      <c r="K164" s="8">
        <v>310</v>
      </c>
      <c r="L164" s="9"/>
      <c r="M164" s="28" t="s">
        <v>85</v>
      </c>
      <c r="N164" s="11" t="s">
        <v>83</v>
      </c>
      <c r="O164" s="29">
        <v>102.3</v>
      </c>
      <c r="P164" s="29">
        <v>26.4</v>
      </c>
      <c r="Q164" s="74">
        <f t="shared" si="4"/>
        <v>0.25806451612903225</v>
      </c>
      <c r="R164" s="27"/>
    </row>
    <row r="165" spans="1:19" ht="51" customHeight="1" x14ac:dyDescent="0.25">
      <c r="A165" s="6"/>
      <c r="B165" s="93" t="s">
        <v>51</v>
      </c>
      <c r="C165" s="93"/>
      <c r="D165" s="93"/>
      <c r="E165" s="10">
        <v>1004</v>
      </c>
      <c r="F165" s="91"/>
      <c r="G165" s="91"/>
      <c r="H165" s="91"/>
      <c r="I165" s="91"/>
      <c r="J165" s="7" t="s">
        <v>51</v>
      </c>
      <c r="K165" s="8">
        <v>310</v>
      </c>
      <c r="L165" s="9"/>
      <c r="M165" s="28" t="s">
        <v>53</v>
      </c>
      <c r="N165" s="11" t="s">
        <v>50</v>
      </c>
      <c r="O165" s="29">
        <v>2507.1999999999998</v>
      </c>
      <c r="P165" s="29">
        <v>1311.6</v>
      </c>
      <c r="Q165" s="74">
        <f t="shared" si="4"/>
        <v>0.52313337587747288</v>
      </c>
      <c r="R165" s="27"/>
    </row>
    <row r="166" spans="1:19" s="53" customFormat="1" ht="19.5" customHeight="1" x14ac:dyDescent="0.25">
      <c r="A166" s="43"/>
      <c r="B166" s="92" t="s">
        <v>35</v>
      </c>
      <c r="C166" s="92"/>
      <c r="D166" s="92"/>
      <c r="E166" s="44">
        <v>1006</v>
      </c>
      <c r="F166" s="90"/>
      <c r="G166" s="90"/>
      <c r="H166" s="90"/>
      <c r="I166" s="90"/>
      <c r="J166" s="45" t="s">
        <v>34</v>
      </c>
      <c r="K166" s="46">
        <v>630</v>
      </c>
      <c r="L166" s="47"/>
      <c r="M166" s="48" t="s">
        <v>42</v>
      </c>
      <c r="N166" s="49" t="s">
        <v>41</v>
      </c>
      <c r="O166" s="50">
        <f>O167+O168</f>
        <v>553.6</v>
      </c>
      <c r="P166" s="50">
        <f>P167+P168</f>
        <v>282.20000000000005</v>
      </c>
      <c r="Q166" s="73">
        <f t="shared" si="4"/>
        <v>0.50975433526011571</v>
      </c>
      <c r="R166" s="51"/>
      <c r="S166" s="52"/>
    </row>
    <row r="167" spans="1:19" ht="32.25" customHeight="1" x14ac:dyDescent="0.25">
      <c r="A167" s="6"/>
      <c r="B167" s="93" t="s">
        <v>39</v>
      </c>
      <c r="C167" s="93"/>
      <c r="D167" s="93"/>
      <c r="E167" s="10">
        <v>1006</v>
      </c>
      <c r="F167" s="91"/>
      <c r="G167" s="91"/>
      <c r="H167" s="91"/>
      <c r="I167" s="91"/>
      <c r="J167" s="7" t="s">
        <v>39</v>
      </c>
      <c r="K167" s="8">
        <v>240</v>
      </c>
      <c r="L167" s="9"/>
      <c r="M167" s="28" t="s">
        <v>40</v>
      </c>
      <c r="N167" s="11" t="s">
        <v>38</v>
      </c>
      <c r="O167" s="29">
        <v>3.6</v>
      </c>
      <c r="P167" s="29">
        <v>3.6</v>
      </c>
      <c r="Q167" s="74">
        <f t="shared" si="4"/>
        <v>1</v>
      </c>
      <c r="R167" s="27"/>
    </row>
    <row r="168" spans="1:19" ht="48.75" customHeight="1" x14ac:dyDescent="0.25">
      <c r="A168" s="6"/>
      <c r="B168" s="93" t="s">
        <v>34</v>
      </c>
      <c r="C168" s="93"/>
      <c r="D168" s="93"/>
      <c r="E168" s="10">
        <v>1006</v>
      </c>
      <c r="F168" s="91"/>
      <c r="G168" s="91"/>
      <c r="H168" s="91"/>
      <c r="I168" s="91"/>
      <c r="J168" s="7" t="s">
        <v>34</v>
      </c>
      <c r="K168" s="8">
        <v>630</v>
      </c>
      <c r="L168" s="9"/>
      <c r="M168" s="28" t="s">
        <v>37</v>
      </c>
      <c r="N168" s="11" t="s">
        <v>33</v>
      </c>
      <c r="O168" s="29">
        <v>550</v>
      </c>
      <c r="P168" s="29">
        <v>278.60000000000002</v>
      </c>
      <c r="Q168" s="74">
        <f t="shared" si="4"/>
        <v>0.50654545454545463</v>
      </c>
      <c r="R168" s="27"/>
    </row>
    <row r="169" spans="1:19" s="35" customFormat="1" ht="31.5" customHeight="1" x14ac:dyDescent="0.25">
      <c r="A169" s="30"/>
      <c r="B169" s="94" t="s">
        <v>10</v>
      </c>
      <c r="C169" s="94"/>
      <c r="D169" s="94"/>
      <c r="E169" s="39">
        <v>1201</v>
      </c>
      <c r="F169" s="95"/>
      <c r="G169" s="95"/>
      <c r="H169" s="95"/>
      <c r="I169" s="95"/>
      <c r="J169" s="36" t="s">
        <v>16</v>
      </c>
      <c r="K169" s="37">
        <v>240</v>
      </c>
      <c r="L169" s="38"/>
      <c r="M169" s="31" t="s">
        <v>14</v>
      </c>
      <c r="N169" s="32" t="s">
        <v>13</v>
      </c>
      <c r="O169" s="33">
        <f>O170+O173+O175</f>
        <v>4800</v>
      </c>
      <c r="P169" s="33">
        <f>P170+P173+P175</f>
        <v>2315</v>
      </c>
      <c r="Q169" s="72">
        <f t="shared" si="4"/>
        <v>0.48229166666666667</v>
      </c>
      <c r="R169" s="34"/>
      <c r="S169" s="41"/>
    </row>
    <row r="170" spans="1:19" s="53" customFormat="1" ht="21.75" customHeight="1" x14ac:dyDescent="0.25">
      <c r="A170" s="43"/>
      <c r="B170" s="92" t="s">
        <v>17</v>
      </c>
      <c r="C170" s="92"/>
      <c r="D170" s="92"/>
      <c r="E170" s="44">
        <v>1201</v>
      </c>
      <c r="F170" s="90"/>
      <c r="G170" s="90"/>
      <c r="H170" s="90"/>
      <c r="I170" s="90"/>
      <c r="J170" s="45" t="s">
        <v>16</v>
      </c>
      <c r="K170" s="46">
        <v>240</v>
      </c>
      <c r="L170" s="47"/>
      <c r="M170" s="48" t="s">
        <v>20</v>
      </c>
      <c r="N170" s="49" t="s">
        <v>19</v>
      </c>
      <c r="O170" s="50">
        <f>O171+O172</f>
        <v>2760</v>
      </c>
      <c r="P170" s="50">
        <f>P171+P172</f>
        <v>1380</v>
      </c>
      <c r="Q170" s="73">
        <f t="shared" si="4"/>
        <v>0.5</v>
      </c>
      <c r="R170" s="51"/>
      <c r="S170" s="52"/>
    </row>
    <row r="171" spans="1:19" ht="48.75" customHeight="1" x14ac:dyDescent="0.25">
      <c r="A171" s="6"/>
      <c r="B171" s="93" t="s">
        <v>16</v>
      </c>
      <c r="C171" s="93"/>
      <c r="D171" s="93"/>
      <c r="E171" s="10">
        <v>1201</v>
      </c>
      <c r="F171" s="91"/>
      <c r="G171" s="91"/>
      <c r="H171" s="91"/>
      <c r="I171" s="91"/>
      <c r="J171" s="7" t="s">
        <v>16</v>
      </c>
      <c r="K171" s="8">
        <v>240</v>
      </c>
      <c r="L171" s="9"/>
      <c r="M171" s="28" t="s">
        <v>18</v>
      </c>
      <c r="N171" s="11" t="s">
        <v>15</v>
      </c>
      <c r="O171" s="29">
        <v>429.8</v>
      </c>
      <c r="P171" s="29">
        <v>429.8</v>
      </c>
      <c r="Q171" s="74">
        <f t="shared" si="4"/>
        <v>1</v>
      </c>
      <c r="R171" s="27"/>
    </row>
    <row r="172" spans="1:19" ht="92.25" customHeight="1" x14ac:dyDescent="0.25">
      <c r="A172" s="6"/>
      <c r="B172" s="64"/>
      <c r="C172" s="63"/>
      <c r="D172" s="63"/>
      <c r="E172" s="10"/>
      <c r="F172" s="63"/>
      <c r="G172" s="63"/>
      <c r="H172" s="63"/>
      <c r="I172" s="63"/>
      <c r="J172" s="7"/>
      <c r="K172" s="8"/>
      <c r="L172" s="9"/>
      <c r="M172" s="67" t="s">
        <v>457</v>
      </c>
      <c r="N172" s="68" t="s">
        <v>458</v>
      </c>
      <c r="O172" s="29">
        <v>2330.1999999999998</v>
      </c>
      <c r="P172" s="29">
        <v>950.2</v>
      </c>
      <c r="Q172" s="74">
        <f t="shared" si="4"/>
        <v>0.40777615655308563</v>
      </c>
      <c r="R172" s="27"/>
    </row>
    <row r="173" spans="1:19" s="53" customFormat="1" ht="32.25" customHeight="1" x14ac:dyDescent="0.25">
      <c r="A173" s="43"/>
      <c r="B173" s="92" t="s">
        <v>9</v>
      </c>
      <c r="C173" s="92"/>
      <c r="D173" s="92"/>
      <c r="E173" s="44">
        <v>1202</v>
      </c>
      <c r="F173" s="90"/>
      <c r="G173" s="90"/>
      <c r="H173" s="90"/>
      <c r="I173" s="90"/>
      <c r="J173" s="45" t="s">
        <v>8</v>
      </c>
      <c r="K173" s="46">
        <v>240</v>
      </c>
      <c r="L173" s="47"/>
      <c r="M173" s="48" t="s">
        <v>12</v>
      </c>
      <c r="N173" s="49" t="s">
        <v>11</v>
      </c>
      <c r="O173" s="50">
        <f>O174</f>
        <v>1940</v>
      </c>
      <c r="P173" s="50">
        <f>P174</f>
        <v>835</v>
      </c>
      <c r="Q173" s="73">
        <f t="shared" si="4"/>
        <v>0.43041237113402064</v>
      </c>
      <c r="R173" s="51"/>
      <c r="S173" s="52"/>
    </row>
    <row r="174" spans="1:19" ht="107.25" customHeight="1" x14ac:dyDescent="0.25">
      <c r="A174" s="6"/>
      <c r="B174" s="93" t="s">
        <v>8</v>
      </c>
      <c r="C174" s="93"/>
      <c r="D174" s="93"/>
      <c r="E174" s="10">
        <v>1202</v>
      </c>
      <c r="F174" s="91"/>
      <c r="G174" s="91"/>
      <c r="H174" s="91"/>
      <c r="I174" s="91"/>
      <c r="J174" s="7" t="s">
        <v>8</v>
      </c>
      <c r="K174" s="8">
        <v>240</v>
      </c>
      <c r="L174" s="9"/>
      <c r="M174" s="67" t="s">
        <v>459</v>
      </c>
      <c r="N174" s="68" t="s">
        <v>460</v>
      </c>
      <c r="O174" s="29">
        <v>1940</v>
      </c>
      <c r="P174" s="29">
        <v>835</v>
      </c>
      <c r="Q174" s="74">
        <f t="shared" si="4"/>
        <v>0.43041237113402064</v>
      </c>
      <c r="R174" s="27"/>
    </row>
    <row r="175" spans="1:19" ht="32.25" customHeight="1" x14ac:dyDescent="0.25">
      <c r="A175" s="6"/>
      <c r="B175" s="64"/>
      <c r="C175" s="63"/>
      <c r="D175" s="63"/>
      <c r="E175" s="10"/>
      <c r="F175" s="63"/>
      <c r="G175" s="63"/>
      <c r="H175" s="63"/>
      <c r="I175" s="63"/>
      <c r="J175" s="7"/>
      <c r="K175" s="8"/>
      <c r="L175" s="9"/>
      <c r="M175" s="65" t="s">
        <v>461</v>
      </c>
      <c r="N175" s="66" t="s">
        <v>462</v>
      </c>
      <c r="O175" s="50">
        <f>O176</f>
        <v>100</v>
      </c>
      <c r="P175" s="50">
        <f>P176</f>
        <v>100</v>
      </c>
      <c r="Q175" s="73">
        <f t="shared" si="4"/>
        <v>1</v>
      </c>
      <c r="R175" s="27"/>
    </row>
    <row r="176" spans="1:19" ht="36" customHeight="1" x14ac:dyDescent="0.25">
      <c r="A176" s="6"/>
      <c r="B176" s="64"/>
      <c r="C176" s="63"/>
      <c r="D176" s="63"/>
      <c r="E176" s="10"/>
      <c r="F176" s="63"/>
      <c r="G176" s="63"/>
      <c r="H176" s="63"/>
      <c r="I176" s="63"/>
      <c r="J176" s="7"/>
      <c r="K176" s="8"/>
      <c r="L176" s="9"/>
      <c r="M176" s="67" t="s">
        <v>463</v>
      </c>
      <c r="N176" s="68" t="s">
        <v>464</v>
      </c>
      <c r="O176" s="29">
        <v>100</v>
      </c>
      <c r="P176" s="29">
        <v>100</v>
      </c>
      <c r="Q176" s="74">
        <f t="shared" si="4"/>
        <v>1</v>
      </c>
      <c r="R176" s="27"/>
    </row>
    <row r="177" spans="1:254" s="35" customFormat="1" ht="16.5" customHeight="1" x14ac:dyDescent="0.25">
      <c r="A177" s="30"/>
      <c r="B177" s="94" t="s">
        <v>350</v>
      </c>
      <c r="C177" s="94"/>
      <c r="D177" s="94"/>
      <c r="E177" s="39">
        <v>111</v>
      </c>
      <c r="F177" s="95"/>
      <c r="G177" s="95"/>
      <c r="H177" s="95"/>
      <c r="I177" s="95"/>
      <c r="J177" s="36" t="s">
        <v>364</v>
      </c>
      <c r="K177" s="37">
        <v>870</v>
      </c>
      <c r="L177" s="38"/>
      <c r="M177" s="31" t="s">
        <v>353</v>
      </c>
      <c r="N177" s="32" t="s">
        <v>352</v>
      </c>
      <c r="O177" s="33">
        <f>O178+O179</f>
        <v>537</v>
      </c>
      <c r="P177" s="33">
        <f>P178+P179</f>
        <v>36</v>
      </c>
      <c r="Q177" s="72">
        <f t="shared" si="4"/>
        <v>6.7039106145251395E-2</v>
      </c>
      <c r="R177" s="34"/>
      <c r="S177" s="41"/>
    </row>
    <row r="178" spans="1:254" ht="31.5" customHeight="1" x14ac:dyDescent="0.25">
      <c r="A178" s="6"/>
      <c r="B178" s="93" t="s">
        <v>364</v>
      </c>
      <c r="C178" s="93"/>
      <c r="D178" s="93"/>
      <c r="E178" s="10">
        <v>111</v>
      </c>
      <c r="F178" s="91"/>
      <c r="G178" s="91"/>
      <c r="H178" s="91"/>
      <c r="I178" s="91"/>
      <c r="J178" s="7" t="s">
        <v>364</v>
      </c>
      <c r="K178" s="8">
        <v>870</v>
      </c>
      <c r="L178" s="9"/>
      <c r="M178" s="28" t="s">
        <v>365</v>
      </c>
      <c r="N178" s="11" t="s">
        <v>363</v>
      </c>
      <c r="O178" s="29">
        <v>500</v>
      </c>
      <c r="P178" s="29">
        <v>0</v>
      </c>
      <c r="Q178" s="74">
        <f t="shared" si="4"/>
        <v>0</v>
      </c>
      <c r="R178" s="27"/>
    </row>
    <row r="179" spans="1:254" ht="30.75" customHeight="1" x14ac:dyDescent="0.25">
      <c r="A179" s="6"/>
      <c r="B179" s="93" t="s">
        <v>349</v>
      </c>
      <c r="C179" s="93"/>
      <c r="D179" s="93"/>
      <c r="E179" s="10">
        <v>113</v>
      </c>
      <c r="F179" s="91"/>
      <c r="G179" s="91"/>
      <c r="H179" s="91"/>
      <c r="I179" s="91"/>
      <c r="J179" s="7" t="s">
        <v>349</v>
      </c>
      <c r="K179" s="8">
        <v>850</v>
      </c>
      <c r="L179" s="9"/>
      <c r="M179" s="28" t="s">
        <v>351</v>
      </c>
      <c r="N179" s="11" t="s">
        <v>348</v>
      </c>
      <c r="O179" s="29">
        <v>37</v>
      </c>
      <c r="P179" s="29">
        <v>36</v>
      </c>
      <c r="Q179" s="74">
        <f t="shared" si="4"/>
        <v>0.97297297297297303</v>
      </c>
      <c r="R179" s="27"/>
    </row>
    <row r="180" spans="1:254" ht="409.6" hidden="1" customHeight="1" x14ac:dyDescent="0.25">
      <c r="A180" s="12"/>
      <c r="B180" s="13"/>
      <c r="C180" s="14"/>
      <c r="D180" s="14"/>
      <c r="E180" s="15">
        <v>1301</v>
      </c>
      <c r="F180" s="15"/>
      <c r="G180" s="15"/>
      <c r="H180" s="15"/>
      <c r="I180" s="15"/>
      <c r="J180" s="15" t="s">
        <v>2</v>
      </c>
      <c r="K180" s="16">
        <v>730</v>
      </c>
      <c r="L180" s="98"/>
      <c r="M180" s="17" t="s">
        <v>3</v>
      </c>
      <c r="N180" s="18" t="s">
        <v>2</v>
      </c>
      <c r="O180" s="19">
        <v>565821705</v>
      </c>
      <c r="P180" s="19">
        <v>565821705</v>
      </c>
      <c r="Q180" s="72">
        <f t="shared" si="4"/>
        <v>1</v>
      </c>
      <c r="R180" s="22"/>
    </row>
    <row r="181" spans="1:254" ht="17.25" customHeight="1" x14ac:dyDescent="0.25">
      <c r="A181" s="1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71" t="s">
        <v>1</v>
      </c>
      <c r="M181" s="102" t="s">
        <v>1</v>
      </c>
      <c r="N181" s="96"/>
      <c r="O181" s="76">
        <f>O6+O24+O55+O60+O68+O76+O79+O85+O89+O91+O112+O119+O126+O129+O132+O169+O177</f>
        <v>745876.3</v>
      </c>
      <c r="P181" s="76">
        <f>P6+P24+P55+P60+P68+P76+P79+P85+P89+P91+P112+P119+P126+P129+P132+P169+P177</f>
        <v>285604.69999999995</v>
      </c>
      <c r="Q181" s="72">
        <f t="shared" si="4"/>
        <v>0.38291161684584957</v>
      </c>
      <c r="R181" s="22"/>
      <c r="S181" s="42"/>
      <c r="T181" s="60"/>
    </row>
    <row r="182" spans="1:254" ht="12.75" customHeigh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0" t="s">
        <v>0</v>
      </c>
      <c r="M182" s="20" t="s">
        <v>0</v>
      </c>
      <c r="N182" s="20"/>
      <c r="O182" s="20"/>
      <c r="P182" s="20"/>
      <c r="Q182" s="20"/>
      <c r="R182" s="22"/>
    </row>
    <row r="183" spans="1:254" ht="12.75" customHeigh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0" t="s">
        <v>0</v>
      </c>
      <c r="M183" s="20" t="s">
        <v>0</v>
      </c>
      <c r="N183" s="20"/>
      <c r="O183" s="20"/>
      <c r="P183" s="20"/>
      <c r="Q183" s="20"/>
      <c r="R183" s="22"/>
    </row>
    <row r="184" spans="1:254" s="35" customFormat="1" ht="14.25" customHeight="1" x14ac:dyDescent="0.25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4"/>
      <c r="M184" s="84" t="s">
        <v>474</v>
      </c>
      <c r="N184" s="84"/>
      <c r="O184" s="84"/>
      <c r="P184" s="87" t="s">
        <v>475</v>
      </c>
      <c r="Q184" s="87"/>
      <c r="R184" s="83"/>
      <c r="S184" s="41"/>
    </row>
    <row r="185" spans="1:254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1"/>
      <c r="M185" s="35"/>
      <c r="N185" s="21"/>
      <c r="O185" s="21"/>
      <c r="P185" s="21"/>
      <c r="Q185" s="21"/>
      <c r="R185" s="21"/>
      <c r="S185" s="22"/>
      <c r="T185" s="40"/>
    </row>
    <row r="186" spans="1:254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1"/>
      <c r="M186" s="35" t="s">
        <v>468</v>
      </c>
      <c r="N186" s="21"/>
      <c r="O186" s="21"/>
      <c r="P186" s="21"/>
      <c r="Q186" s="21"/>
      <c r="R186" s="21"/>
      <c r="S186" s="22"/>
      <c r="T186" s="40"/>
    </row>
    <row r="187" spans="1:254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1"/>
      <c r="M187" s="35" t="s">
        <v>469</v>
      </c>
      <c r="N187" s="21"/>
      <c r="O187" s="21"/>
      <c r="P187" s="88" t="s">
        <v>470</v>
      </c>
      <c r="Q187" s="88"/>
      <c r="R187" s="88"/>
      <c r="S187" s="22"/>
      <c r="T187" s="40"/>
    </row>
    <row r="188" spans="1:254" s="40" customFormat="1" ht="12" customHeigh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1"/>
      <c r="M188" s="21"/>
      <c r="N188" s="21"/>
      <c r="O188" s="21"/>
      <c r="P188" s="21"/>
      <c r="Q188" s="21"/>
      <c r="R188" s="22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23"/>
      <c r="EZ188" s="23"/>
      <c r="FA188" s="23"/>
      <c r="FB188" s="23"/>
      <c r="FC188" s="23"/>
      <c r="FD188" s="23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23"/>
      <c r="HB188" s="23"/>
      <c r="HC188" s="23"/>
      <c r="HD188" s="23"/>
      <c r="HE188" s="23"/>
      <c r="HF188" s="23"/>
      <c r="HG188" s="23"/>
      <c r="HH188" s="23"/>
      <c r="HI188" s="23"/>
      <c r="HJ188" s="23"/>
      <c r="HK188" s="23"/>
      <c r="HL188" s="23"/>
      <c r="HM188" s="23"/>
      <c r="HN188" s="23"/>
      <c r="HO188" s="23"/>
      <c r="HP188" s="23"/>
      <c r="HQ188" s="23"/>
      <c r="HR188" s="23"/>
      <c r="HS188" s="23"/>
      <c r="HT188" s="23"/>
      <c r="HU188" s="23"/>
      <c r="HV188" s="23"/>
      <c r="HW188" s="23"/>
      <c r="HX188" s="23"/>
      <c r="HY188" s="23"/>
      <c r="HZ188" s="23"/>
      <c r="IA188" s="23"/>
      <c r="IB188" s="23"/>
      <c r="IC188" s="23"/>
      <c r="ID188" s="23"/>
      <c r="IE188" s="23"/>
      <c r="IF188" s="23"/>
      <c r="IG188" s="23"/>
      <c r="IH188" s="23"/>
      <c r="II188" s="23"/>
      <c r="IJ188" s="23"/>
      <c r="IK188" s="23"/>
      <c r="IL188" s="23"/>
      <c r="IM188" s="23"/>
      <c r="IN188" s="23"/>
      <c r="IO188" s="23"/>
      <c r="IP188" s="23"/>
      <c r="IQ188" s="23"/>
      <c r="IR188" s="23"/>
      <c r="IS188" s="23"/>
      <c r="IT188" s="23"/>
    </row>
    <row r="189" spans="1:254" s="40" customFormat="1" ht="12" customHeigh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1"/>
      <c r="M189" s="21"/>
      <c r="N189" s="21"/>
      <c r="O189" s="21"/>
      <c r="P189" s="21"/>
      <c r="Q189" s="21"/>
      <c r="R189" s="22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  <c r="EO189" s="23"/>
      <c r="EP189" s="23"/>
      <c r="EQ189" s="23"/>
      <c r="ER189" s="23"/>
      <c r="ES189" s="23"/>
      <c r="ET189" s="23"/>
      <c r="EU189" s="23"/>
      <c r="EV189" s="23"/>
      <c r="EW189" s="23"/>
      <c r="EX189" s="23"/>
      <c r="EY189" s="23"/>
      <c r="EZ189" s="23"/>
      <c r="FA189" s="23"/>
      <c r="FB189" s="23"/>
      <c r="FC189" s="23"/>
      <c r="FD189" s="23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23"/>
      <c r="HB189" s="23"/>
      <c r="HC189" s="23"/>
      <c r="HD189" s="23"/>
      <c r="HE189" s="23"/>
      <c r="HF189" s="23"/>
      <c r="HG189" s="23"/>
      <c r="HH189" s="23"/>
      <c r="HI189" s="23"/>
      <c r="HJ189" s="23"/>
      <c r="HK189" s="23"/>
      <c r="HL189" s="23"/>
      <c r="HM189" s="23"/>
      <c r="HN189" s="23"/>
      <c r="HO189" s="23"/>
      <c r="HP189" s="23"/>
      <c r="HQ189" s="23"/>
      <c r="HR189" s="23"/>
      <c r="HS189" s="23"/>
      <c r="HT189" s="23"/>
      <c r="HU189" s="23"/>
      <c r="HV189" s="23"/>
      <c r="HW189" s="23"/>
      <c r="HX189" s="23"/>
      <c r="HY189" s="23"/>
      <c r="HZ189" s="23"/>
      <c r="IA189" s="23"/>
      <c r="IB189" s="23"/>
      <c r="IC189" s="23"/>
      <c r="ID189" s="23"/>
      <c r="IE189" s="23"/>
      <c r="IF189" s="23"/>
      <c r="IG189" s="23"/>
      <c r="IH189" s="23"/>
      <c r="II189" s="23"/>
      <c r="IJ189" s="23"/>
      <c r="IK189" s="23"/>
      <c r="IL189" s="23"/>
      <c r="IM189" s="23"/>
      <c r="IN189" s="23"/>
      <c r="IO189" s="23"/>
      <c r="IP189" s="23"/>
      <c r="IQ189" s="23"/>
      <c r="IR189" s="23"/>
      <c r="IS189" s="23"/>
      <c r="IT189" s="23"/>
    </row>
  </sheetData>
  <mergeCells count="285">
    <mergeCell ref="B129:D129"/>
    <mergeCell ref="F129:I129"/>
    <mergeCell ref="B130:D130"/>
    <mergeCell ref="F130:I130"/>
    <mergeCell ref="B131:D131"/>
    <mergeCell ref="F131:I131"/>
    <mergeCell ref="B126:D126"/>
    <mergeCell ref="F126:I126"/>
    <mergeCell ref="B127:D127"/>
    <mergeCell ref="F127:I127"/>
    <mergeCell ref="B128:D128"/>
    <mergeCell ref="F128:I128"/>
    <mergeCell ref="B119:D119"/>
    <mergeCell ref="F119:I119"/>
    <mergeCell ref="B122:D122"/>
    <mergeCell ref="F122:I122"/>
    <mergeCell ref="B123:D123"/>
    <mergeCell ref="F123:I123"/>
    <mergeCell ref="B116:D116"/>
    <mergeCell ref="F116:I116"/>
    <mergeCell ref="B117:D117"/>
    <mergeCell ref="F117:I117"/>
    <mergeCell ref="B118:D118"/>
    <mergeCell ref="F118:I118"/>
    <mergeCell ref="F113:I113"/>
    <mergeCell ref="B112:D112"/>
    <mergeCell ref="F112:I112"/>
    <mergeCell ref="B115:D115"/>
    <mergeCell ref="F115:I115"/>
    <mergeCell ref="B114:D114"/>
    <mergeCell ref="F114:I114"/>
    <mergeCell ref="F106:I106"/>
    <mergeCell ref="B107:D107"/>
    <mergeCell ref="F107:I107"/>
    <mergeCell ref="B108:D108"/>
    <mergeCell ref="F108:I108"/>
    <mergeCell ref="B109:D109"/>
    <mergeCell ref="F109:I109"/>
    <mergeCell ref="B113:D113"/>
    <mergeCell ref="B100:D100"/>
    <mergeCell ref="F100:I100"/>
    <mergeCell ref="B101:D101"/>
    <mergeCell ref="F101:I101"/>
    <mergeCell ref="B102:D102"/>
    <mergeCell ref="F102:I102"/>
    <mergeCell ref="B97:D97"/>
    <mergeCell ref="F97:I97"/>
    <mergeCell ref="B98:D98"/>
    <mergeCell ref="F98:I98"/>
    <mergeCell ref="B99:D99"/>
    <mergeCell ref="F99:I99"/>
    <mergeCell ref="B94:D94"/>
    <mergeCell ref="F94:I94"/>
    <mergeCell ref="B95:D95"/>
    <mergeCell ref="F95:I95"/>
    <mergeCell ref="B96:D96"/>
    <mergeCell ref="F96:I96"/>
    <mergeCell ref="B91:D91"/>
    <mergeCell ref="F91:I91"/>
    <mergeCell ref="B92:D92"/>
    <mergeCell ref="F92:I92"/>
    <mergeCell ref="B93:D93"/>
    <mergeCell ref="F93:I93"/>
    <mergeCell ref="B75:D75"/>
    <mergeCell ref="F75:I75"/>
    <mergeCell ref="B89:D89"/>
    <mergeCell ref="F89:I89"/>
    <mergeCell ref="B90:D90"/>
    <mergeCell ref="F90:I90"/>
    <mergeCell ref="B72:D72"/>
    <mergeCell ref="F72:I72"/>
    <mergeCell ref="B73:D73"/>
    <mergeCell ref="F73:I73"/>
    <mergeCell ref="B74:D74"/>
    <mergeCell ref="F74:I74"/>
    <mergeCell ref="F69:I69"/>
    <mergeCell ref="B70:D70"/>
    <mergeCell ref="F70:I70"/>
    <mergeCell ref="F50:I50"/>
    <mergeCell ref="B51:D51"/>
    <mergeCell ref="F51:I51"/>
    <mergeCell ref="B52:D52"/>
    <mergeCell ref="F52:I52"/>
    <mergeCell ref="F45:I45"/>
    <mergeCell ref="B46:D46"/>
    <mergeCell ref="F46:I46"/>
    <mergeCell ref="B47:D47"/>
    <mergeCell ref="B29:D29"/>
    <mergeCell ref="F29:I29"/>
    <mergeCell ref="B63:D63"/>
    <mergeCell ref="F63:I63"/>
    <mergeCell ref="B55:D55"/>
    <mergeCell ref="F55:I55"/>
    <mergeCell ref="B56:D56"/>
    <mergeCell ref="F56:I56"/>
    <mergeCell ref="B57:D57"/>
    <mergeCell ref="F57:I57"/>
    <mergeCell ref="B60:D60"/>
    <mergeCell ref="F60:I60"/>
    <mergeCell ref="B61:D61"/>
    <mergeCell ref="F61:I61"/>
    <mergeCell ref="B62:D62"/>
    <mergeCell ref="F62:I62"/>
    <mergeCell ref="F44:I44"/>
    <mergeCell ref="B45:D45"/>
    <mergeCell ref="B44:D44"/>
    <mergeCell ref="B54:D54"/>
    <mergeCell ref="F54:I54"/>
    <mergeCell ref="B53:D53"/>
    <mergeCell ref="F53:I53"/>
    <mergeCell ref="B50:D50"/>
    <mergeCell ref="F20:I20"/>
    <mergeCell ref="F28:I28"/>
    <mergeCell ref="B24:D24"/>
    <mergeCell ref="F24:I24"/>
    <mergeCell ref="B25:D25"/>
    <mergeCell ref="F25:I25"/>
    <mergeCell ref="B26:D26"/>
    <mergeCell ref="F47:I47"/>
    <mergeCell ref="B179:D179"/>
    <mergeCell ref="B173:D173"/>
    <mergeCell ref="F173:I173"/>
    <mergeCell ref="B174:D174"/>
    <mergeCell ref="F174:I174"/>
    <mergeCell ref="B169:D169"/>
    <mergeCell ref="F169:I169"/>
    <mergeCell ref="B170:D170"/>
    <mergeCell ref="F177:I177"/>
    <mergeCell ref="F178:I178"/>
    <mergeCell ref="B177:D177"/>
    <mergeCell ref="B178:D178"/>
    <mergeCell ref="B159:D159"/>
    <mergeCell ref="F159:I159"/>
    <mergeCell ref="B160:D160"/>
    <mergeCell ref="F160:I160"/>
    <mergeCell ref="B165:D165"/>
    <mergeCell ref="F165:I165"/>
    <mergeCell ref="B164:D164"/>
    <mergeCell ref="F164:I164"/>
    <mergeCell ref="B6:D6"/>
    <mergeCell ref="F6:I6"/>
    <mergeCell ref="B7:D7"/>
    <mergeCell ref="F7:I7"/>
    <mergeCell ref="B8:D8"/>
    <mergeCell ref="F8:I8"/>
    <mergeCell ref="B9:D9"/>
    <mergeCell ref="B21:D21"/>
    <mergeCell ref="F21:I21"/>
    <mergeCell ref="B12:D12"/>
    <mergeCell ref="F12:I12"/>
    <mergeCell ref="B13:D13"/>
    <mergeCell ref="F13:I13"/>
    <mergeCell ref="F18:I18"/>
    <mergeCell ref="B19:D19"/>
    <mergeCell ref="F19:I19"/>
    <mergeCell ref="B16:D16"/>
    <mergeCell ref="F16:I16"/>
    <mergeCell ref="B17:D17"/>
    <mergeCell ref="F17:I17"/>
    <mergeCell ref="F170:I170"/>
    <mergeCell ref="B171:D171"/>
    <mergeCell ref="F171:I171"/>
    <mergeCell ref="B166:D166"/>
    <mergeCell ref="F166:I166"/>
    <mergeCell ref="B167:D167"/>
    <mergeCell ref="F167:I167"/>
    <mergeCell ref="B168:D168"/>
    <mergeCell ref="F168:I168"/>
    <mergeCell ref="B135:D135"/>
    <mergeCell ref="F135:I135"/>
    <mergeCell ref="B139:D139"/>
    <mergeCell ref="F139:I139"/>
    <mergeCell ref="B140:D140"/>
    <mergeCell ref="F140:I140"/>
    <mergeCell ref="B162:D162"/>
    <mergeCell ref="F162:I162"/>
    <mergeCell ref="B163:D163"/>
    <mergeCell ref="F163:I163"/>
    <mergeCell ref="F154:I154"/>
    <mergeCell ref="B155:D155"/>
    <mergeCell ref="F155:I155"/>
    <mergeCell ref="B145:D145"/>
    <mergeCell ref="F145:I145"/>
    <mergeCell ref="B147:D147"/>
    <mergeCell ref="F147:I147"/>
    <mergeCell ref="B156:D156"/>
    <mergeCell ref="F156:I156"/>
    <mergeCell ref="B157:D157"/>
    <mergeCell ref="B161:D161"/>
    <mergeCell ref="F43:I43"/>
    <mergeCell ref="F179:I179"/>
    <mergeCell ref="B105:D105"/>
    <mergeCell ref="F105:I105"/>
    <mergeCell ref="B106:D106"/>
    <mergeCell ref="B138:D138"/>
    <mergeCell ref="F138:I138"/>
    <mergeCell ref="B141:D141"/>
    <mergeCell ref="F141:I141"/>
    <mergeCell ref="B146:D146"/>
    <mergeCell ref="B150:D150"/>
    <mergeCell ref="F150:I150"/>
    <mergeCell ref="B151:D151"/>
    <mergeCell ref="F151:I151"/>
    <mergeCell ref="B152:D152"/>
    <mergeCell ref="F152:I152"/>
    <mergeCell ref="F146:I146"/>
    <mergeCell ref="B148:D148"/>
    <mergeCell ref="F161:I161"/>
    <mergeCell ref="B158:D158"/>
    <mergeCell ref="F158:I158"/>
    <mergeCell ref="B153:D153"/>
    <mergeCell ref="F153:I153"/>
    <mergeCell ref="B154:D154"/>
    <mergeCell ref="O1:Q1"/>
    <mergeCell ref="F148:I148"/>
    <mergeCell ref="B149:D149"/>
    <mergeCell ref="F149:I149"/>
    <mergeCell ref="F36:I36"/>
    <mergeCell ref="B37:D37"/>
    <mergeCell ref="F37:I37"/>
    <mergeCell ref="B38:D38"/>
    <mergeCell ref="F38:I38"/>
    <mergeCell ref="B36:D36"/>
    <mergeCell ref="B71:D71"/>
    <mergeCell ref="F71:I71"/>
    <mergeCell ref="B64:D64"/>
    <mergeCell ref="F64:I64"/>
    <mergeCell ref="B65:D65"/>
    <mergeCell ref="F65:I65"/>
    <mergeCell ref="B68:D68"/>
    <mergeCell ref="F68:I68"/>
    <mergeCell ref="B59:D59"/>
    <mergeCell ref="F59:I59"/>
    <mergeCell ref="B69:D69"/>
    <mergeCell ref="B42:D42"/>
    <mergeCell ref="F42:I42"/>
    <mergeCell ref="B43:D43"/>
    <mergeCell ref="M181:N181"/>
    <mergeCell ref="F157:I157"/>
    <mergeCell ref="B10:D10"/>
    <mergeCell ref="F10:I10"/>
    <mergeCell ref="B18:D18"/>
    <mergeCell ref="B142:D142"/>
    <mergeCell ref="F142:I142"/>
    <mergeCell ref="B143:D143"/>
    <mergeCell ref="F143:I143"/>
    <mergeCell ref="B144:D144"/>
    <mergeCell ref="F144:I144"/>
    <mergeCell ref="B20:D20"/>
    <mergeCell ref="B22:D22"/>
    <mergeCell ref="F22:I22"/>
    <mergeCell ref="B27:D27"/>
    <mergeCell ref="F27:I27"/>
    <mergeCell ref="B28:D28"/>
    <mergeCell ref="B104:D104"/>
    <mergeCell ref="B33:D33"/>
    <mergeCell ref="F33:I33"/>
    <mergeCell ref="B34:D34"/>
    <mergeCell ref="F34:I34"/>
    <mergeCell ref="B35:D35"/>
    <mergeCell ref="F35:I35"/>
    <mergeCell ref="P184:Q184"/>
    <mergeCell ref="P187:R187"/>
    <mergeCell ref="L3:Q3"/>
    <mergeCell ref="F26:I26"/>
    <mergeCell ref="F104:I104"/>
    <mergeCell ref="F9:I9"/>
    <mergeCell ref="B11:D11"/>
    <mergeCell ref="F11:I11"/>
    <mergeCell ref="B137:D137"/>
    <mergeCell ref="F137:I137"/>
    <mergeCell ref="B132:D132"/>
    <mergeCell ref="F132:I132"/>
    <mergeCell ref="B133:D133"/>
    <mergeCell ref="F133:I133"/>
    <mergeCell ref="B136:D136"/>
    <mergeCell ref="F136:I136"/>
    <mergeCell ref="B14:D14"/>
    <mergeCell ref="F14:I14"/>
    <mergeCell ref="B23:D23"/>
    <mergeCell ref="F23:I23"/>
    <mergeCell ref="B58:D58"/>
    <mergeCell ref="F58:I58"/>
    <mergeCell ref="B103:D103"/>
    <mergeCell ref="F103:I103"/>
  </mergeCells>
  <pageMargins left="0.98425196850393704" right="0.39370078740157483" top="0.78740157480314965" bottom="0.39370078740157483" header="0.35433070866141736" footer="0.35433070866141736"/>
  <pageSetup paperSize="9" scale="77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Гапончик</dc:creator>
  <cp:lastModifiedBy>Гапончик</cp:lastModifiedBy>
  <cp:lastPrinted>2016-07-14T11:46:06Z</cp:lastPrinted>
  <dcterms:created xsi:type="dcterms:W3CDTF">2015-12-08T13:56:16Z</dcterms:created>
  <dcterms:modified xsi:type="dcterms:W3CDTF">2016-07-14T11:46:17Z</dcterms:modified>
</cp:coreProperties>
</file>